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tabRatio="709" activeTab="3"/>
  </bookViews>
  <sheets>
    <sheet name="ВЫПУСК" sheetId="25" r:id="rId1"/>
    <sheet name="СХ_и_ВЕТ_БАК" sheetId="23" r:id="rId2"/>
    <sheet name="СХ_и_ВЕТ_МАГ" sheetId="8" r:id="rId3"/>
    <sheet name="СХ_и_ВЕТ_ДОК" sheetId="26" r:id="rId4"/>
    <sheet name="ОБЩЕЕ по уровным" sheetId="20" r:id="rId5"/>
    <sheet name="СВОДНЫЙ" sheetId="31" r:id="rId6"/>
  </sheets>
  <definedNames>
    <definedName name="_xlnm._FilterDatabase" localSheetId="0" hidden="1">ВЫПУСК!$A$5:$H$5</definedName>
    <definedName name="_xlnm._FilterDatabase" localSheetId="4" hidden="1">'ОБЩЕЕ по уровным'!$A$5:$V$19</definedName>
    <definedName name="_xlnm._FilterDatabase" localSheetId="5" hidden="1">СВОДНЫЙ!$A$4:$V$7</definedName>
    <definedName name="_xlnm._FilterDatabase" localSheetId="1" hidden="1">СХ_и_ВЕТ_БАК!$A$4:$W$7</definedName>
    <definedName name="_xlnm.Print_Area" localSheetId="0">ВЫПУСК!$A$2:$H$6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8" i="26" l="1"/>
  <c r="S18" i="26"/>
  <c r="T19" i="31" l="1"/>
  <c r="T18" i="31"/>
  <c r="R19" i="31"/>
  <c r="V16" i="31"/>
  <c r="T16" i="31"/>
  <c r="R16" i="31"/>
  <c r="M16" i="31"/>
  <c r="V19" i="20"/>
  <c r="V18" i="20"/>
  <c r="V16" i="20"/>
  <c r="V17" i="20"/>
  <c r="V15" i="20"/>
  <c r="T19" i="20"/>
  <c r="T18" i="20"/>
  <c r="T16" i="20"/>
  <c r="T17" i="20"/>
  <c r="T15" i="20"/>
  <c r="R19" i="20"/>
  <c r="R18" i="20"/>
  <c r="R16" i="20"/>
  <c r="R17" i="20"/>
  <c r="R15" i="20"/>
  <c r="M19" i="20"/>
  <c r="M18" i="20"/>
  <c r="M16" i="20"/>
  <c r="M17" i="20"/>
  <c r="M15" i="20"/>
  <c r="V13" i="20"/>
  <c r="V11" i="20"/>
  <c r="V12" i="20"/>
  <c r="V10" i="20"/>
  <c r="T13" i="20"/>
  <c r="T11" i="20"/>
  <c r="T12" i="20"/>
  <c r="T10" i="20"/>
  <c r="R13" i="20"/>
  <c r="R11" i="20"/>
  <c r="R12" i="20"/>
  <c r="R10" i="20"/>
  <c r="M13" i="20"/>
  <c r="M11" i="20"/>
  <c r="M12" i="20"/>
  <c r="M10" i="20"/>
  <c r="S23" i="26"/>
  <c r="S22" i="26"/>
  <c r="S21" i="26"/>
  <c r="N23" i="26"/>
  <c r="N22" i="26"/>
  <c r="N21" i="26"/>
  <c r="S10" i="26"/>
  <c r="S11" i="26"/>
  <c r="S13" i="26"/>
  <c r="S14" i="26"/>
  <c r="S15" i="26"/>
  <c r="S16" i="26"/>
  <c r="S17" i="26"/>
  <c r="S9" i="26"/>
  <c r="N10" i="26"/>
  <c r="N11" i="26"/>
  <c r="N13" i="26"/>
  <c r="N14" i="26"/>
  <c r="N15" i="26"/>
  <c r="N16" i="26"/>
  <c r="N17" i="26"/>
  <c r="N18" i="26"/>
  <c r="N9" i="26"/>
  <c r="W25" i="8"/>
  <c r="W24" i="8"/>
  <c r="W23" i="8"/>
  <c r="U25" i="8"/>
  <c r="U24" i="8"/>
  <c r="U23" i="8"/>
  <c r="S25" i="8"/>
  <c r="S24" i="8"/>
  <c r="S23" i="8"/>
  <c r="N25" i="8"/>
  <c r="W15" i="8"/>
  <c r="W16" i="8"/>
  <c r="W17" i="8"/>
  <c r="W18" i="8"/>
  <c r="W19" i="8"/>
  <c r="W20" i="8"/>
  <c r="W14" i="8"/>
  <c r="U15" i="8"/>
  <c r="U16" i="8"/>
  <c r="U17" i="8"/>
  <c r="U18" i="8"/>
  <c r="U19" i="8"/>
  <c r="U20" i="8"/>
  <c r="U14" i="8"/>
  <c r="S15" i="8"/>
  <c r="S16" i="8"/>
  <c r="S17" i="8"/>
  <c r="S18" i="8"/>
  <c r="S19" i="8"/>
  <c r="S20" i="8"/>
  <c r="S14" i="8"/>
  <c r="W28" i="23"/>
  <c r="U27" i="23"/>
  <c r="U28" i="23"/>
  <c r="U26" i="23"/>
  <c r="S27" i="23"/>
  <c r="S28" i="23"/>
  <c r="S26" i="23"/>
  <c r="N28" i="23"/>
  <c r="U10" i="23"/>
  <c r="U11" i="23"/>
  <c r="U12" i="23"/>
  <c r="U13" i="23"/>
  <c r="U14" i="23"/>
  <c r="U15" i="23"/>
  <c r="U16" i="23"/>
  <c r="U17" i="23"/>
  <c r="U18" i="23"/>
  <c r="U19" i="23"/>
  <c r="U20" i="23"/>
  <c r="U21" i="23"/>
  <c r="U22" i="23"/>
  <c r="U23" i="23"/>
  <c r="U9" i="23"/>
  <c r="S10" i="23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9" i="23"/>
  <c r="V10" i="31" l="1"/>
  <c r="V11" i="31"/>
  <c r="V12" i="31"/>
  <c r="V13" i="31"/>
  <c r="V14" i="31"/>
  <c r="V15" i="31"/>
  <c r="V9" i="31"/>
  <c r="T10" i="31"/>
  <c r="T11" i="31"/>
  <c r="T12" i="31"/>
  <c r="T13" i="31"/>
  <c r="T14" i="31"/>
  <c r="T15" i="31"/>
  <c r="T9" i="31"/>
  <c r="R10" i="31"/>
  <c r="R11" i="31"/>
  <c r="R12" i="31"/>
  <c r="R13" i="31"/>
  <c r="R14" i="31"/>
  <c r="R15" i="31"/>
  <c r="R9" i="31"/>
  <c r="M10" i="31"/>
  <c r="M11" i="31"/>
  <c r="M12" i="31"/>
  <c r="M13" i="31"/>
  <c r="M14" i="31"/>
  <c r="M15" i="31"/>
  <c r="M9" i="31"/>
  <c r="I18" i="31" l="1"/>
  <c r="K18" i="31"/>
  <c r="O18" i="31"/>
  <c r="P18" i="31"/>
  <c r="J16" i="31" l="1"/>
  <c r="Q16" i="31"/>
  <c r="E16" i="31"/>
  <c r="S16" i="31"/>
  <c r="G16" i="31"/>
  <c r="F16" i="31"/>
  <c r="H16" i="31"/>
  <c r="K16" i="31"/>
  <c r="U16" i="31"/>
  <c r="I16" i="31"/>
  <c r="O16" i="31"/>
  <c r="D16" i="31"/>
  <c r="P16" i="31"/>
  <c r="N16" i="31"/>
  <c r="L16" i="31"/>
  <c r="U18" i="20" l="1"/>
  <c r="S18" i="20"/>
  <c r="Q18" i="20"/>
  <c r="N18" i="20"/>
  <c r="L18" i="20"/>
  <c r="J18" i="20"/>
  <c r="H18" i="20"/>
  <c r="G18" i="20"/>
  <c r="F18" i="20"/>
  <c r="E18" i="20"/>
  <c r="D18" i="20"/>
  <c r="R23" i="26"/>
  <c r="O23" i="26"/>
  <c r="M23" i="26"/>
  <c r="H23" i="26"/>
  <c r="G23" i="26"/>
  <c r="F23" i="26"/>
  <c r="E23" i="26"/>
  <c r="V25" i="8"/>
  <c r="T25" i="8"/>
  <c r="R25" i="8"/>
  <c r="O25" i="8"/>
  <c r="M25" i="8"/>
  <c r="H25" i="8"/>
  <c r="G25" i="8"/>
  <c r="F25" i="8"/>
  <c r="E25" i="8"/>
  <c r="N24" i="8"/>
  <c r="N23" i="8"/>
  <c r="V28" i="23"/>
  <c r="T28" i="23"/>
  <c r="R28" i="23"/>
  <c r="O28" i="23"/>
  <c r="M28" i="23"/>
  <c r="K28" i="23"/>
  <c r="J18" i="31" s="1"/>
  <c r="J19" i="31" s="1"/>
  <c r="I28" i="23"/>
  <c r="H18" i="31" s="1"/>
  <c r="H19" i="31" s="1"/>
  <c r="H28" i="23"/>
  <c r="G28" i="23"/>
  <c r="F28" i="23"/>
  <c r="E18" i="31" s="1"/>
  <c r="E19" i="31" s="1"/>
  <c r="E28" i="23"/>
  <c r="W27" i="23"/>
  <c r="N27" i="23"/>
  <c r="W26" i="23"/>
  <c r="N26" i="23"/>
  <c r="D18" i="31" l="1"/>
  <c r="D19" i="31" s="1"/>
  <c r="F18" i="31"/>
  <c r="F19" i="31" s="1"/>
  <c r="U18" i="31"/>
  <c r="G18" i="31"/>
  <c r="G19" i="31" s="1"/>
  <c r="N18" i="31"/>
  <c r="N19" i="31" s="1"/>
  <c r="L18" i="31"/>
  <c r="S18" i="31"/>
  <c r="Q18" i="31"/>
  <c r="W10" i="8"/>
  <c r="W11" i="8"/>
  <c r="W12" i="8"/>
  <c r="W13" i="8"/>
  <c r="W9" i="8"/>
  <c r="U12" i="8"/>
  <c r="U13" i="8"/>
  <c r="U9" i="8"/>
  <c r="S10" i="8"/>
  <c r="S11" i="8"/>
  <c r="S12" i="8"/>
  <c r="S13" i="8"/>
  <c r="S9" i="8"/>
  <c r="N10" i="8"/>
  <c r="N11" i="8"/>
  <c r="N12" i="8"/>
  <c r="N13" i="8"/>
  <c r="N14" i="8"/>
  <c r="N15" i="8"/>
  <c r="N16" i="8"/>
  <c r="N17" i="8"/>
  <c r="N18" i="8"/>
  <c r="N19" i="8"/>
  <c r="N20" i="8"/>
  <c r="N9" i="8"/>
  <c r="U19" i="31" l="1"/>
  <c r="V19" i="31" s="1"/>
  <c r="V18" i="31"/>
  <c r="Q19" i="31"/>
  <c r="R18" i="31"/>
  <c r="S19" i="31"/>
  <c r="L19" i="31"/>
  <c r="M19" i="31" s="1"/>
  <c r="M18" i="31"/>
  <c r="W10" i="23"/>
  <c r="W11" i="23"/>
  <c r="W12" i="23"/>
  <c r="W13" i="23"/>
  <c r="W14" i="23"/>
  <c r="W15" i="23"/>
  <c r="W16" i="23"/>
  <c r="W17" i="23"/>
  <c r="W18" i="23"/>
  <c r="W19" i="23"/>
  <c r="W20" i="23"/>
  <c r="W21" i="23"/>
  <c r="W22" i="23"/>
  <c r="W23" i="23"/>
  <c r="W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9" i="23"/>
  <c r="E13" i="20" l="1"/>
  <c r="E19" i="20" s="1"/>
  <c r="F13" i="20"/>
  <c r="F19" i="20" s="1"/>
  <c r="G13" i="20"/>
  <c r="G19" i="20" s="1"/>
  <c r="H13" i="20"/>
  <c r="H19" i="20" s="1"/>
  <c r="J13" i="20"/>
  <c r="J19" i="20" s="1"/>
  <c r="L13" i="20"/>
  <c r="L19" i="20" s="1"/>
  <c r="N13" i="20"/>
  <c r="N19" i="20" s="1"/>
  <c r="Q13" i="20"/>
  <c r="Q19" i="20" s="1"/>
  <c r="S13" i="20"/>
  <c r="S19" i="20" s="1"/>
  <c r="U13" i="20"/>
  <c r="U19" i="20" s="1"/>
  <c r="D13" i="20"/>
  <c r="D19" i="20" s="1"/>
  <c r="F19" i="26" l="1"/>
  <c r="F24" i="26" s="1"/>
  <c r="G19" i="26"/>
  <c r="G24" i="26" s="1"/>
  <c r="H19" i="26"/>
  <c r="H24" i="26" s="1"/>
  <c r="M19" i="26"/>
  <c r="O19" i="26"/>
  <c r="O24" i="26" s="1"/>
  <c r="R19" i="26"/>
  <c r="R24" i="26" s="1"/>
  <c r="E19" i="26"/>
  <c r="E24" i="26" s="1"/>
  <c r="F21" i="8"/>
  <c r="F26" i="8" s="1"/>
  <c r="G21" i="8"/>
  <c r="G26" i="8" s="1"/>
  <c r="H21" i="8"/>
  <c r="H26" i="8" s="1"/>
  <c r="K21" i="8"/>
  <c r="K26" i="8" s="1"/>
  <c r="M21" i="8"/>
  <c r="O21" i="8"/>
  <c r="O26" i="8" s="1"/>
  <c r="R21" i="8"/>
  <c r="R26" i="8" s="1"/>
  <c r="T21" i="8"/>
  <c r="T26" i="8" s="1"/>
  <c r="V21" i="8"/>
  <c r="E21" i="8"/>
  <c r="E26" i="8" s="1"/>
  <c r="F24" i="23"/>
  <c r="F29" i="23" s="1"/>
  <c r="G24" i="23"/>
  <c r="G29" i="23" s="1"/>
  <c r="H24" i="23"/>
  <c r="H29" i="23" s="1"/>
  <c r="I24" i="23"/>
  <c r="I29" i="23" s="1"/>
  <c r="K24" i="23"/>
  <c r="K29" i="23" s="1"/>
  <c r="M24" i="23"/>
  <c r="O24" i="23"/>
  <c r="O29" i="23" s="1"/>
  <c r="R24" i="23"/>
  <c r="R29" i="23" s="1"/>
  <c r="T24" i="23"/>
  <c r="T29" i="23" s="1"/>
  <c r="V24" i="23"/>
  <c r="E24" i="23"/>
  <c r="E29" i="23" s="1"/>
  <c r="M24" i="26" l="1"/>
  <c r="S19" i="26"/>
  <c r="N19" i="26"/>
  <c r="V26" i="8"/>
  <c r="W26" i="8" s="1"/>
  <c r="W21" i="8"/>
  <c r="M26" i="8"/>
  <c r="U21" i="8"/>
  <c r="S21" i="8"/>
  <c r="N21" i="8"/>
  <c r="V29" i="23"/>
  <c r="W29" i="23" s="1"/>
  <c r="W24" i="23"/>
  <c r="M29" i="23"/>
  <c r="N24" i="23"/>
  <c r="U24" i="23"/>
  <c r="S24" i="23"/>
  <c r="S24" i="26" l="1"/>
  <c r="N24" i="26"/>
  <c r="S26" i="8"/>
  <c r="U26" i="8"/>
  <c r="N26" i="8"/>
  <c r="N29" i="23"/>
  <c r="S29" i="23"/>
  <c r="U29" i="23"/>
</calcChain>
</file>

<file path=xl/sharedStrings.xml><?xml version="1.0" encoding="utf-8"?>
<sst xmlns="http://schemas.openxmlformats.org/spreadsheetml/2006/main" count="276" uniqueCount="101">
  <si>
    <t>БАКАЛАВРИАТ</t>
  </si>
  <si>
    <t>Выпуск</t>
  </si>
  <si>
    <t>Из них</t>
  </si>
  <si>
    <t>Трудоустроены</t>
  </si>
  <si>
    <t>Не трудоустроены</t>
  </si>
  <si>
    <t>% труд-ва                всего</t>
  </si>
  <si>
    <t>% по спец-ти</t>
  </si>
  <si>
    <t>% по не спец-ти</t>
  </si>
  <si>
    <t>Всего</t>
  </si>
  <si>
    <t>Из них женщин</t>
  </si>
  <si>
    <t xml:space="preserve">Гос.обр.-й заказ, в том числе </t>
  </si>
  <si>
    <t>На платной основе</t>
  </si>
  <si>
    <t>Грант акима</t>
  </si>
  <si>
    <t>Из них жен.</t>
  </si>
  <si>
    <t>По программе «С дипломом в село»</t>
  </si>
  <si>
    <t>По программе «Ауыл бесігі»</t>
  </si>
  <si>
    <t xml:space="preserve">По специальности </t>
  </si>
  <si>
    <t xml:space="preserve">Не по специальности </t>
  </si>
  <si>
    <t>% не труд-х</t>
  </si>
  <si>
    <t>Гос.обр.-й заказ</t>
  </si>
  <si>
    <t>Сельская квота</t>
  </si>
  <si>
    <t>По программе «Серпін»</t>
  </si>
  <si>
    <t>Агроинженерия</t>
  </si>
  <si>
    <t xml:space="preserve">Агрономия </t>
  </si>
  <si>
    <t xml:space="preserve">Лесное хозяйство </t>
  </si>
  <si>
    <t>Животноводство</t>
  </si>
  <si>
    <t xml:space="preserve">Рыбное хозяйство </t>
  </si>
  <si>
    <t xml:space="preserve">Землеустройство </t>
  </si>
  <si>
    <t xml:space="preserve">Водные ресурсы и водопользования </t>
  </si>
  <si>
    <t>МАГИСТРАТУРА</t>
  </si>
  <si>
    <t>№п/п</t>
  </si>
  <si>
    <t>из них:</t>
  </si>
  <si>
    <t xml:space="preserve"> </t>
  </si>
  <si>
    <t>Ветеринария</t>
  </si>
  <si>
    <t>Итого:</t>
  </si>
  <si>
    <t>ДОКТОРАНТУРА</t>
  </si>
  <si>
    <t>Уровни</t>
  </si>
  <si>
    <t>Бакалавриат</t>
  </si>
  <si>
    <t>Магистратура</t>
  </si>
  <si>
    <t>Докторантура</t>
  </si>
  <si>
    <t>% не  по спец-ти</t>
  </si>
  <si>
    <t>№</t>
  </si>
  <si>
    <t>Сельское хозяйство и биоресурсы</t>
  </si>
  <si>
    <t>Выпуск за 2023-2024 уч.год.</t>
  </si>
  <si>
    <t>Образовательная программа</t>
  </si>
  <si>
    <t>Направление подготовки</t>
  </si>
  <si>
    <t>(по уровням)</t>
  </si>
  <si>
    <t>БАК</t>
  </si>
  <si>
    <t>МАГ</t>
  </si>
  <si>
    <t>ДОК</t>
  </si>
  <si>
    <t>ВУЗы</t>
  </si>
  <si>
    <t xml:space="preserve">Казахский национальный аграрный исследовательский университет </t>
  </si>
  <si>
    <t>ВУЗ</t>
  </si>
  <si>
    <t>6B08101 Агрономия</t>
  </si>
  <si>
    <t>6B08201 Технология производства продуктов животноводства</t>
  </si>
  <si>
    <t>7M08101 Агрономия</t>
  </si>
  <si>
    <t>7M08201 Технология производства продуктов животноводства</t>
  </si>
  <si>
    <t>6B09101 Ветеринарная медицина</t>
  </si>
  <si>
    <t>6B09102 Ветеринарная санитария</t>
  </si>
  <si>
    <t>7M09101 Ветеринарная медицина</t>
  </si>
  <si>
    <t>7M09102 Ветеринарная санитария</t>
  </si>
  <si>
    <t>8D09102 Ветеринарная санитария</t>
  </si>
  <si>
    <t>8D09101 Ветеринарная медицина</t>
  </si>
  <si>
    <t>7M08701 Аграрная техника и технология</t>
  </si>
  <si>
    <t>«6В09 Ветеринария»</t>
  </si>
  <si>
    <t>«6В08 Сельское хозяйство и биоресурсы»</t>
  </si>
  <si>
    <t>Выпуск по направлению «Сельское хозяйство и биоресурсы» и «Ветеринария» за 2023-2024 уч.год</t>
  </si>
  <si>
    <t>Выпуск по направлению «Сельское хозяйство и биоресурсы» и «Ветеринария» по 3 аграрным вузам на  2023-2024 уч.год</t>
  </si>
  <si>
    <t>6B08102 Почвоведение и агрохимия</t>
  </si>
  <si>
    <t>6B08103 Плодоовощеводство</t>
  </si>
  <si>
    <t>6B08105 Наука о растениях и технологии</t>
  </si>
  <si>
    <t>6B08104 Защита и карантин растений</t>
  </si>
  <si>
    <t>6B08302 Лесные ресурсы и лесоводство</t>
  </si>
  <si>
    <t>6B08301 Охотоведение и звероводство</t>
  </si>
  <si>
    <t>6B08401 Рыбное хозяйство и промышленное рыболовство</t>
  </si>
  <si>
    <t>6B07307 Землеустройство</t>
  </si>
  <si>
    <t>6B07308 Кадастр</t>
  </si>
  <si>
    <t>6B08701 Аграрная техника и технология</t>
  </si>
  <si>
    <t>6B08702 Энергообеспечение сельского хозяйства</t>
  </si>
  <si>
    <t>6B08601 Управление водными ресурсами</t>
  </si>
  <si>
    <t>6B08602 Мелиорация, рекультивация и охрана земель</t>
  </si>
  <si>
    <t>7M08102 Почвоведение и агрохимия</t>
  </si>
  <si>
    <t>7М08103 Плодоовощеводство</t>
  </si>
  <si>
    <t>7M08112 Селекция и семеноводство сельскохозяйственных культур</t>
  </si>
  <si>
    <t>7M08104 Защита и карантин растений</t>
  </si>
  <si>
    <t>7M08302 Лесные ресурсы и лесоводство</t>
  </si>
  <si>
    <t>7M08301 Охотоведение и звероводство</t>
  </si>
  <si>
    <t>7M07309 Кадастр</t>
  </si>
  <si>
    <t>7M08601 Управление водными ресурсами с использованием IT-технологий</t>
  </si>
  <si>
    <t>7M08602 Мелиорация, рекультивация и охрана земель</t>
  </si>
  <si>
    <t>8D08101 Агрономия</t>
  </si>
  <si>
    <t>8D08102 Почвоведение и агрохимия</t>
  </si>
  <si>
    <t>8D08103 Плодоовощеводство</t>
  </si>
  <si>
    <t>8D08113 Селекция растений</t>
  </si>
  <si>
    <t>8D08104 Защита и карантин  растений</t>
  </si>
  <si>
    <t>8D08201 Технология производства продуктов животноводства</t>
  </si>
  <si>
    <t>8D08302 Лесные ресурсы и лесоводство</t>
  </si>
  <si>
    <t>8D07308 Землеустройство</t>
  </si>
  <si>
    <t>8D08702 Энергообеспечение сельского хозяйства</t>
  </si>
  <si>
    <t>8D08603 Управление водными ресурсами с использованием IT-технологий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</si>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</sst>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i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top" wrapText="1"/>
    </xf>
    <xf numFmtId="164" fontId="3" fillId="6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2" fillId="0" borderId="0" xfId="0" applyNumberFormat="1" applyFont="1"/>
    <xf numFmtId="0" fontId="4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pane ySplit="5" topLeftCell="A6" activePane="bottomLeft" state="frozen"/>
      <selection pane="bottomLeft" activeCell="J15" sqref="J15"/>
    </sheetView>
  </sheetViews>
  <sheetFormatPr defaultRowHeight="15.75" x14ac:dyDescent="0.25"/>
  <cols>
    <col min="1" max="1" width="5.140625" style="2" customWidth="1"/>
    <col min="2" max="2" width="49.5703125" style="2" customWidth="1"/>
    <col min="3" max="3" width="17.5703125" style="2" customWidth="1"/>
    <col min="4" max="5" width="16.5703125" style="2" customWidth="1"/>
    <col min="6" max="6" width="16.140625" style="2" customWidth="1"/>
    <col min="7" max="7" width="16.5703125" style="2" customWidth="1"/>
    <col min="8" max="8" width="14.5703125" style="2" customWidth="1"/>
    <col min="9" max="16384" width="9.140625" style="2"/>
  </cols>
  <sheetData>
    <row r="1" spans="1:8" ht="20.25" customHeight="1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49" t="s">
        <v>43</v>
      </c>
      <c r="B2" s="49"/>
      <c r="C2" s="49"/>
      <c r="D2" s="49"/>
      <c r="E2" s="49"/>
      <c r="F2" s="49"/>
      <c r="G2" s="49"/>
      <c r="H2" s="49"/>
    </row>
    <row r="3" spans="1:8" ht="14.25" customHeight="1" x14ac:dyDescent="0.25"/>
    <row r="4" spans="1:8" ht="42.75" customHeight="1" x14ac:dyDescent="0.25">
      <c r="A4" s="53" t="s">
        <v>41</v>
      </c>
      <c r="B4" s="53" t="s">
        <v>50</v>
      </c>
      <c r="C4" s="50" t="s">
        <v>42</v>
      </c>
      <c r="D4" s="51"/>
      <c r="E4" s="52"/>
      <c r="F4" s="50" t="s">
        <v>33</v>
      </c>
      <c r="G4" s="51"/>
      <c r="H4" s="52"/>
    </row>
    <row r="5" spans="1:8" x14ac:dyDescent="0.25">
      <c r="A5" s="54"/>
      <c r="B5" s="54"/>
      <c r="C5" s="26" t="s">
        <v>47</v>
      </c>
      <c r="D5" s="26" t="s">
        <v>48</v>
      </c>
      <c r="E5" s="23" t="s">
        <v>49</v>
      </c>
      <c r="F5" s="26" t="s">
        <v>47</v>
      </c>
      <c r="G5" s="26" t="s">
        <v>48</v>
      </c>
      <c r="H5" s="23" t="s">
        <v>49</v>
      </c>
    </row>
    <row r="6" spans="1:8" ht="31.5" x14ac:dyDescent="0.25">
      <c r="A6" s="5">
        <v>1</v>
      </c>
      <c r="B6" s="22" t="s">
        <v>51</v>
      </c>
      <c r="C6" s="6">
        <v>422</v>
      </c>
      <c r="D6" s="6">
        <v>69</v>
      </c>
      <c r="E6" s="21">
        <v>27</v>
      </c>
      <c r="F6" s="6">
        <v>390</v>
      </c>
      <c r="G6" s="6">
        <v>42</v>
      </c>
      <c r="H6" s="21">
        <v>10</v>
      </c>
    </row>
    <row r="12" spans="1:8" ht="39" customHeight="1" x14ac:dyDescent="0.25"/>
    <row r="14" spans="1:8" s="3" customFormat="1" x14ac:dyDescent="0.25">
      <c r="A14" s="2"/>
      <c r="B14" s="2"/>
      <c r="C14" s="2"/>
      <c r="D14" s="2"/>
      <c r="E14" s="2"/>
      <c r="F14" s="2"/>
      <c r="G14" s="2"/>
      <c r="H14" s="2"/>
    </row>
    <row r="15" spans="1:8" ht="18.75" customHeight="1" x14ac:dyDescent="0.25"/>
    <row r="17" spans="1:8" s="3" customFormat="1" x14ac:dyDescent="0.25">
      <c r="A17" s="2"/>
      <c r="B17" s="2"/>
      <c r="C17" s="2"/>
      <c r="D17" s="2"/>
      <c r="E17" s="2"/>
      <c r="F17" s="2"/>
      <c r="G17" s="2"/>
      <c r="H17" s="2"/>
    </row>
  </sheetData>
  <autoFilter ref="A5:H5"/>
  <mergeCells count="5">
    <mergeCell ref="A2:H2"/>
    <mergeCell ref="C4:E4"/>
    <mergeCell ref="F4:H4"/>
    <mergeCell ref="A4:A5"/>
    <mergeCell ref="B4:B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zoomScaleNormal="100" workbookViewId="0">
      <pane xSplit="23" ySplit="6" topLeftCell="Y19" activePane="bottomRight" state="frozen"/>
      <selection activeCell="E115" activeCellId="1" sqref="E177 E115"/>
      <selection pane="topRight" activeCell="E115" activeCellId="1" sqref="E177 E115"/>
      <selection pane="bottomLeft" activeCell="E115" activeCellId="1" sqref="E177 E115"/>
      <selection pane="bottomRight" activeCell="D23" sqref="D23"/>
    </sheetView>
  </sheetViews>
  <sheetFormatPr defaultRowHeight="15.75" x14ac:dyDescent="0.25"/>
  <cols>
    <col min="1" max="1" width="4.85546875" style="2" customWidth="1"/>
    <col min="2" max="2" width="26" style="2" customWidth="1"/>
    <col min="3" max="3" width="20.42578125" style="2" customWidth="1"/>
    <col min="4" max="4" width="26.42578125" style="2" customWidth="1"/>
    <col min="5" max="11" width="9.28515625" style="2" bestFit="1" customWidth="1"/>
    <col min="12" max="12" width="8.28515625" style="2" customWidth="1"/>
    <col min="13" max="13" width="9.140625" style="2" customWidth="1"/>
    <col min="14" max="14" width="8.85546875" style="2" customWidth="1"/>
    <col min="15" max="18" width="9.28515625" style="2" bestFit="1" customWidth="1"/>
    <col min="19" max="19" width="13.7109375" style="2" bestFit="1" customWidth="1"/>
    <col min="20" max="20" width="9.28515625" style="2" bestFit="1" customWidth="1"/>
    <col min="21" max="21" width="10.7109375" style="2" customWidth="1"/>
    <col min="22" max="22" width="9.28515625" style="2" bestFit="1" customWidth="1"/>
    <col min="23" max="23" width="12.85546875" style="2" customWidth="1"/>
    <col min="24" max="28" width="9.28515625" style="2" bestFit="1" customWidth="1"/>
    <col min="29" max="29" width="9.28515625" style="2" customWidth="1"/>
    <col min="30" max="32" width="9.28515625" style="2" bestFit="1" customWidth="1"/>
    <col min="33" max="33" width="9.28515625" style="2" customWidth="1"/>
    <col min="34" max="34" width="9.28515625" style="2" bestFit="1" customWidth="1"/>
    <col min="35" max="35" width="9.28515625" style="2" customWidth="1"/>
    <col min="36" max="37" width="9.28515625" style="2" bestFit="1" customWidth="1"/>
    <col min="38" max="38" width="12.140625" style="2" customWidth="1"/>
    <col min="39" max="16384" width="9.140625" style="2"/>
  </cols>
  <sheetData>
    <row r="1" spans="1:38" x14ac:dyDescent="0.25">
      <c r="A1" s="7"/>
      <c r="B1" s="7"/>
      <c r="C1" s="56" t="s">
        <v>66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x14ac:dyDescent="0.25">
      <c r="A2" s="9"/>
      <c r="B2" s="9"/>
      <c r="C2" s="57" t="s">
        <v>0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38" x14ac:dyDescent="0.25">
      <c r="A4" s="64" t="s">
        <v>30</v>
      </c>
      <c r="B4" s="61" t="s">
        <v>52</v>
      </c>
      <c r="C4" s="55" t="s">
        <v>45</v>
      </c>
      <c r="D4" s="68" t="s">
        <v>44</v>
      </c>
      <c r="E4" s="58" t="s">
        <v>1</v>
      </c>
      <c r="F4" s="58"/>
      <c r="G4" s="59" t="s">
        <v>2</v>
      </c>
      <c r="H4" s="59"/>
      <c r="I4" s="59"/>
      <c r="J4" s="59"/>
      <c r="K4" s="59"/>
      <c r="L4" s="59"/>
      <c r="M4" s="58" t="s">
        <v>3</v>
      </c>
      <c r="N4" s="58"/>
      <c r="O4" s="58"/>
      <c r="P4" s="59" t="s">
        <v>31</v>
      </c>
      <c r="Q4" s="59"/>
      <c r="R4" s="59"/>
      <c r="S4" s="59"/>
      <c r="T4" s="59"/>
      <c r="U4" s="59"/>
      <c r="V4" s="58" t="s">
        <v>4</v>
      </c>
      <c r="W4" s="58"/>
    </row>
    <row r="5" spans="1:38" x14ac:dyDescent="0.25">
      <c r="A5" s="65"/>
      <c r="B5" s="62"/>
      <c r="C5" s="55"/>
      <c r="D5" s="69"/>
      <c r="E5" s="58" t="s">
        <v>8</v>
      </c>
      <c r="F5" s="58" t="s">
        <v>9</v>
      </c>
      <c r="G5" s="55" t="s">
        <v>10</v>
      </c>
      <c r="H5" s="55"/>
      <c r="I5" s="55"/>
      <c r="J5" s="55"/>
      <c r="K5" s="55" t="s">
        <v>11</v>
      </c>
      <c r="L5" s="55" t="s">
        <v>12</v>
      </c>
      <c r="M5" s="67" t="s">
        <v>8</v>
      </c>
      <c r="N5" s="77" t="s">
        <v>5</v>
      </c>
      <c r="O5" s="67" t="s">
        <v>13</v>
      </c>
      <c r="P5" s="55" t="s">
        <v>14</v>
      </c>
      <c r="Q5" s="55" t="s">
        <v>15</v>
      </c>
      <c r="R5" s="55" t="s">
        <v>16</v>
      </c>
      <c r="S5" s="55" t="s">
        <v>6</v>
      </c>
      <c r="T5" s="55" t="s">
        <v>17</v>
      </c>
      <c r="U5" s="55" t="s">
        <v>7</v>
      </c>
      <c r="V5" s="67" t="s">
        <v>8</v>
      </c>
      <c r="W5" s="67" t="s">
        <v>18</v>
      </c>
    </row>
    <row r="6" spans="1:38" ht="47.25" customHeight="1" x14ac:dyDescent="0.25">
      <c r="A6" s="65"/>
      <c r="B6" s="62"/>
      <c r="C6" s="55"/>
      <c r="D6" s="69"/>
      <c r="E6" s="58"/>
      <c r="F6" s="58"/>
      <c r="G6" s="55" t="s">
        <v>8</v>
      </c>
      <c r="H6" s="55" t="s">
        <v>19</v>
      </c>
      <c r="I6" s="55" t="s">
        <v>20</v>
      </c>
      <c r="J6" s="55" t="s">
        <v>21</v>
      </c>
      <c r="K6" s="55"/>
      <c r="L6" s="55"/>
      <c r="M6" s="67"/>
      <c r="N6" s="78"/>
      <c r="O6" s="67"/>
      <c r="P6" s="55"/>
      <c r="Q6" s="55"/>
      <c r="R6" s="55"/>
      <c r="S6" s="55"/>
      <c r="T6" s="55"/>
      <c r="U6" s="55"/>
      <c r="V6" s="67"/>
      <c r="W6" s="67"/>
    </row>
    <row r="7" spans="1:38" x14ac:dyDescent="0.25">
      <c r="A7" s="66"/>
      <c r="B7" s="63"/>
      <c r="C7" s="55"/>
      <c r="D7" s="70"/>
      <c r="E7" s="58"/>
      <c r="F7" s="58"/>
      <c r="G7" s="55"/>
      <c r="H7" s="55"/>
      <c r="I7" s="55"/>
      <c r="J7" s="55"/>
      <c r="K7" s="55"/>
      <c r="L7" s="55"/>
      <c r="M7" s="67"/>
      <c r="N7" s="79"/>
      <c r="O7" s="67"/>
      <c r="P7" s="55"/>
      <c r="Q7" s="55"/>
      <c r="R7" s="55"/>
      <c r="S7" s="55"/>
      <c r="T7" s="55"/>
      <c r="U7" s="55"/>
      <c r="V7" s="67"/>
      <c r="W7" s="67"/>
    </row>
    <row r="8" spans="1:38" ht="15.75" customHeight="1" x14ac:dyDescent="0.25">
      <c r="A8" s="72">
        <v>1</v>
      </c>
      <c r="B8" s="71" t="s">
        <v>51</v>
      </c>
      <c r="C8" s="80" t="s">
        <v>65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38" ht="15.75" customHeight="1" x14ac:dyDescent="0.25">
      <c r="A9" s="72"/>
      <c r="B9" s="71"/>
      <c r="C9" s="82" t="s">
        <v>23</v>
      </c>
      <c r="D9" s="14" t="s">
        <v>53</v>
      </c>
      <c r="E9" s="11">
        <v>23</v>
      </c>
      <c r="F9" s="11">
        <v>7</v>
      </c>
      <c r="G9" s="14">
        <v>23</v>
      </c>
      <c r="H9" s="14">
        <v>15</v>
      </c>
      <c r="I9" s="14"/>
      <c r="J9" s="14"/>
      <c r="K9" s="14">
        <v>8</v>
      </c>
      <c r="L9" s="14"/>
      <c r="M9" s="11">
        <v>5</v>
      </c>
      <c r="N9" s="12">
        <f>M9/E9*100</f>
        <v>21.739130434782609</v>
      </c>
      <c r="O9" s="11">
        <v>3</v>
      </c>
      <c r="P9" s="14"/>
      <c r="Q9" s="14"/>
      <c r="R9" s="14">
        <v>5</v>
      </c>
      <c r="S9" s="27">
        <f>R9/M9*100</f>
        <v>100</v>
      </c>
      <c r="T9" s="14"/>
      <c r="U9" s="27">
        <f>T9/M9*100</f>
        <v>0</v>
      </c>
      <c r="V9" s="11">
        <v>18</v>
      </c>
      <c r="W9" s="12">
        <f>V9/E9*100</f>
        <v>78.260869565217391</v>
      </c>
    </row>
    <row r="10" spans="1:38" ht="31.5" x14ac:dyDescent="0.25">
      <c r="A10" s="72"/>
      <c r="B10" s="71"/>
      <c r="C10" s="83"/>
      <c r="D10" s="14" t="s">
        <v>68</v>
      </c>
      <c r="E10" s="11">
        <v>4</v>
      </c>
      <c r="F10" s="11">
        <v>3</v>
      </c>
      <c r="G10" s="14">
        <v>4</v>
      </c>
      <c r="H10" s="14">
        <v>4</v>
      </c>
      <c r="I10" s="14"/>
      <c r="J10" s="14"/>
      <c r="K10" s="14"/>
      <c r="L10" s="14"/>
      <c r="M10" s="11">
        <v>2</v>
      </c>
      <c r="N10" s="12">
        <f t="shared" ref="N10:N23" si="0">M10/E10*100</f>
        <v>50</v>
      </c>
      <c r="O10" s="11">
        <v>2</v>
      </c>
      <c r="P10" s="14"/>
      <c r="Q10" s="14"/>
      <c r="R10" s="14">
        <v>1</v>
      </c>
      <c r="S10" s="27">
        <f t="shared" ref="S10:S24" si="1">R10/M10*100</f>
        <v>50</v>
      </c>
      <c r="T10" s="14">
        <v>1</v>
      </c>
      <c r="U10" s="27">
        <f t="shared" ref="U10:U24" si="2">T10/M10*100</f>
        <v>50</v>
      </c>
      <c r="V10" s="11">
        <v>2</v>
      </c>
      <c r="W10" s="12">
        <f t="shared" ref="W10:W23" si="3">V10/E10*100</f>
        <v>50</v>
      </c>
    </row>
    <row r="11" spans="1:38" ht="31.5" x14ac:dyDescent="0.25">
      <c r="A11" s="72"/>
      <c r="B11" s="71"/>
      <c r="C11" s="83"/>
      <c r="D11" s="14" t="s">
        <v>69</v>
      </c>
      <c r="E11" s="11">
        <v>10</v>
      </c>
      <c r="F11" s="11">
        <v>7</v>
      </c>
      <c r="G11" s="14">
        <v>10</v>
      </c>
      <c r="H11" s="14">
        <v>8</v>
      </c>
      <c r="I11" s="14"/>
      <c r="J11" s="14"/>
      <c r="K11" s="14">
        <v>2</v>
      </c>
      <c r="L11" s="14"/>
      <c r="M11" s="11">
        <v>3</v>
      </c>
      <c r="N11" s="12">
        <f t="shared" si="0"/>
        <v>30</v>
      </c>
      <c r="O11" s="11">
        <v>1</v>
      </c>
      <c r="P11" s="14"/>
      <c r="Q11" s="14"/>
      <c r="R11" s="14">
        <v>1</v>
      </c>
      <c r="S11" s="27">
        <f t="shared" si="1"/>
        <v>33.333333333333329</v>
      </c>
      <c r="T11" s="14">
        <v>2</v>
      </c>
      <c r="U11" s="27">
        <f t="shared" si="2"/>
        <v>66.666666666666657</v>
      </c>
      <c r="V11" s="11">
        <v>7</v>
      </c>
      <c r="W11" s="12">
        <f t="shared" si="3"/>
        <v>70</v>
      </c>
    </row>
    <row r="12" spans="1:38" ht="31.5" x14ac:dyDescent="0.25">
      <c r="A12" s="72"/>
      <c r="B12" s="71"/>
      <c r="C12" s="83"/>
      <c r="D12" s="14" t="s">
        <v>70</v>
      </c>
      <c r="E12" s="11">
        <v>7</v>
      </c>
      <c r="F12" s="11">
        <v>2</v>
      </c>
      <c r="G12" s="14">
        <v>7</v>
      </c>
      <c r="H12" s="14">
        <v>5</v>
      </c>
      <c r="I12" s="14"/>
      <c r="J12" s="14"/>
      <c r="K12" s="14">
        <v>2</v>
      </c>
      <c r="L12" s="14"/>
      <c r="M12" s="11">
        <v>4</v>
      </c>
      <c r="N12" s="12">
        <f t="shared" si="0"/>
        <v>57.142857142857139</v>
      </c>
      <c r="O12" s="11">
        <v>1</v>
      </c>
      <c r="P12" s="14"/>
      <c r="Q12" s="14"/>
      <c r="R12" s="14">
        <v>3</v>
      </c>
      <c r="S12" s="27">
        <f t="shared" si="1"/>
        <v>75</v>
      </c>
      <c r="T12" s="14">
        <v>1</v>
      </c>
      <c r="U12" s="27">
        <f t="shared" si="2"/>
        <v>25</v>
      </c>
      <c r="V12" s="11">
        <v>3</v>
      </c>
      <c r="W12" s="12">
        <f t="shared" si="3"/>
        <v>42.857142857142854</v>
      </c>
    </row>
    <row r="13" spans="1:38" ht="31.5" x14ac:dyDescent="0.25">
      <c r="A13" s="72"/>
      <c r="B13" s="71"/>
      <c r="C13" s="84"/>
      <c r="D13" s="14" t="s">
        <v>71</v>
      </c>
      <c r="E13" s="11">
        <v>24</v>
      </c>
      <c r="F13" s="11">
        <v>17</v>
      </c>
      <c r="G13" s="14">
        <v>24</v>
      </c>
      <c r="H13" s="14">
        <v>21</v>
      </c>
      <c r="I13" s="14"/>
      <c r="J13" s="14"/>
      <c r="K13" s="14">
        <v>3</v>
      </c>
      <c r="L13" s="14"/>
      <c r="M13" s="11">
        <v>9</v>
      </c>
      <c r="N13" s="12">
        <f t="shared" si="0"/>
        <v>37.5</v>
      </c>
      <c r="O13" s="11">
        <v>7</v>
      </c>
      <c r="P13" s="14"/>
      <c r="Q13" s="14"/>
      <c r="R13" s="14">
        <v>6</v>
      </c>
      <c r="S13" s="27">
        <f t="shared" si="1"/>
        <v>66.666666666666657</v>
      </c>
      <c r="T13" s="14">
        <v>3</v>
      </c>
      <c r="U13" s="27">
        <f t="shared" si="2"/>
        <v>33.333333333333329</v>
      </c>
      <c r="V13" s="11">
        <v>15</v>
      </c>
      <c r="W13" s="12">
        <f t="shared" si="3"/>
        <v>62.5</v>
      </c>
    </row>
    <row r="14" spans="1:38" ht="47.25" x14ac:dyDescent="0.25">
      <c r="A14" s="72"/>
      <c r="B14" s="71"/>
      <c r="C14" s="14" t="s">
        <v>25</v>
      </c>
      <c r="D14" s="14" t="s">
        <v>54</v>
      </c>
      <c r="E14" s="11">
        <v>13</v>
      </c>
      <c r="F14" s="11">
        <v>3</v>
      </c>
      <c r="G14" s="14">
        <v>13</v>
      </c>
      <c r="H14" s="14">
        <v>9</v>
      </c>
      <c r="I14" s="14"/>
      <c r="J14" s="14"/>
      <c r="K14" s="14">
        <v>4</v>
      </c>
      <c r="L14" s="14"/>
      <c r="M14" s="11">
        <v>5</v>
      </c>
      <c r="N14" s="12">
        <f t="shared" si="0"/>
        <v>38.461538461538467</v>
      </c>
      <c r="O14" s="11">
        <v>3</v>
      </c>
      <c r="P14" s="14"/>
      <c r="Q14" s="14"/>
      <c r="R14" s="14">
        <v>1</v>
      </c>
      <c r="S14" s="27">
        <f t="shared" si="1"/>
        <v>20</v>
      </c>
      <c r="T14" s="14">
        <v>4</v>
      </c>
      <c r="U14" s="27">
        <f t="shared" si="2"/>
        <v>80</v>
      </c>
      <c r="V14" s="11">
        <v>8</v>
      </c>
      <c r="W14" s="12">
        <f t="shared" si="3"/>
        <v>61.53846153846154</v>
      </c>
    </row>
    <row r="15" spans="1:38" ht="31.5" x14ac:dyDescent="0.25">
      <c r="A15" s="72"/>
      <c r="B15" s="71"/>
      <c r="C15" s="82" t="s">
        <v>24</v>
      </c>
      <c r="D15" s="14" t="s">
        <v>72</v>
      </c>
      <c r="E15" s="11">
        <v>100</v>
      </c>
      <c r="F15" s="11">
        <v>64</v>
      </c>
      <c r="G15" s="14">
        <v>100</v>
      </c>
      <c r="H15" s="14">
        <v>80</v>
      </c>
      <c r="I15" s="14">
        <v>1</v>
      </c>
      <c r="J15" s="14"/>
      <c r="K15" s="14">
        <v>19</v>
      </c>
      <c r="L15" s="14"/>
      <c r="M15" s="11">
        <v>31</v>
      </c>
      <c r="N15" s="12">
        <f t="shared" si="0"/>
        <v>31</v>
      </c>
      <c r="O15" s="11">
        <v>14</v>
      </c>
      <c r="P15" s="14"/>
      <c r="Q15" s="14"/>
      <c r="R15" s="14">
        <v>19</v>
      </c>
      <c r="S15" s="27">
        <f t="shared" si="1"/>
        <v>61.29032258064516</v>
      </c>
      <c r="T15" s="14">
        <v>12</v>
      </c>
      <c r="U15" s="27">
        <f t="shared" si="2"/>
        <v>38.70967741935484</v>
      </c>
      <c r="V15" s="11">
        <v>69</v>
      </c>
      <c r="W15" s="12">
        <f t="shared" si="3"/>
        <v>69</v>
      </c>
    </row>
    <row r="16" spans="1:38" ht="31.5" x14ac:dyDescent="0.25">
      <c r="A16" s="72"/>
      <c r="B16" s="71"/>
      <c r="C16" s="84"/>
      <c r="D16" s="14" t="s">
        <v>73</v>
      </c>
      <c r="E16" s="11">
        <v>11</v>
      </c>
      <c r="F16" s="11">
        <v>2</v>
      </c>
      <c r="G16" s="14">
        <v>11</v>
      </c>
      <c r="H16" s="14">
        <v>11</v>
      </c>
      <c r="I16" s="14"/>
      <c r="J16" s="14"/>
      <c r="K16" s="14"/>
      <c r="L16" s="14"/>
      <c r="M16" s="11">
        <v>3</v>
      </c>
      <c r="N16" s="12">
        <f t="shared" si="0"/>
        <v>27.27272727272727</v>
      </c>
      <c r="O16" s="11">
        <v>1</v>
      </c>
      <c r="P16" s="14"/>
      <c r="Q16" s="14"/>
      <c r="R16" s="14">
        <v>1</v>
      </c>
      <c r="S16" s="27">
        <f t="shared" si="1"/>
        <v>33.333333333333329</v>
      </c>
      <c r="T16" s="14">
        <v>2</v>
      </c>
      <c r="U16" s="27">
        <f t="shared" si="2"/>
        <v>66.666666666666657</v>
      </c>
      <c r="V16" s="11">
        <v>8</v>
      </c>
      <c r="W16" s="12">
        <f t="shared" si="3"/>
        <v>72.727272727272734</v>
      </c>
    </row>
    <row r="17" spans="1:37" ht="47.25" x14ac:dyDescent="0.25">
      <c r="A17" s="72"/>
      <c r="B17" s="71"/>
      <c r="C17" s="14" t="s">
        <v>26</v>
      </c>
      <c r="D17" s="14" t="s">
        <v>74</v>
      </c>
      <c r="E17" s="11">
        <v>7</v>
      </c>
      <c r="F17" s="11">
        <v>3</v>
      </c>
      <c r="G17" s="14">
        <v>7</v>
      </c>
      <c r="H17" s="14">
        <v>5</v>
      </c>
      <c r="I17" s="14"/>
      <c r="J17" s="14"/>
      <c r="K17" s="14">
        <v>2</v>
      </c>
      <c r="L17" s="14"/>
      <c r="M17" s="11">
        <v>3</v>
      </c>
      <c r="N17" s="12">
        <f t="shared" si="0"/>
        <v>42.857142857142854</v>
      </c>
      <c r="O17" s="11">
        <v>2</v>
      </c>
      <c r="P17" s="14"/>
      <c r="Q17" s="14"/>
      <c r="R17" s="14">
        <v>2</v>
      </c>
      <c r="S17" s="27">
        <f t="shared" si="1"/>
        <v>66.666666666666657</v>
      </c>
      <c r="T17" s="14">
        <v>1</v>
      </c>
      <c r="U17" s="27">
        <f t="shared" si="2"/>
        <v>33.333333333333329</v>
      </c>
      <c r="V17" s="11">
        <v>4</v>
      </c>
      <c r="W17" s="12">
        <f t="shared" si="3"/>
        <v>57.142857142857139</v>
      </c>
    </row>
    <row r="18" spans="1:37" x14ac:dyDescent="0.25">
      <c r="A18" s="72"/>
      <c r="B18" s="71"/>
      <c r="C18" s="82" t="s">
        <v>27</v>
      </c>
      <c r="D18" s="14" t="s">
        <v>75</v>
      </c>
      <c r="E18" s="11">
        <v>77</v>
      </c>
      <c r="F18" s="11">
        <v>33</v>
      </c>
      <c r="G18" s="14">
        <v>77</v>
      </c>
      <c r="H18" s="14">
        <v>62</v>
      </c>
      <c r="I18" s="14"/>
      <c r="J18" s="14"/>
      <c r="K18" s="14">
        <v>15</v>
      </c>
      <c r="L18" s="14"/>
      <c r="M18" s="11">
        <v>19</v>
      </c>
      <c r="N18" s="12">
        <f t="shared" si="0"/>
        <v>24.675324675324674</v>
      </c>
      <c r="O18" s="11">
        <v>15</v>
      </c>
      <c r="P18" s="14"/>
      <c r="Q18" s="14"/>
      <c r="R18" s="14">
        <v>12</v>
      </c>
      <c r="S18" s="27">
        <f t="shared" si="1"/>
        <v>63.157894736842103</v>
      </c>
      <c r="T18" s="14">
        <v>7</v>
      </c>
      <c r="U18" s="27">
        <f t="shared" si="2"/>
        <v>36.84210526315789</v>
      </c>
      <c r="V18" s="11">
        <v>58</v>
      </c>
      <c r="W18" s="12">
        <f t="shared" si="3"/>
        <v>75.324675324675326</v>
      </c>
    </row>
    <row r="19" spans="1:37" x14ac:dyDescent="0.25">
      <c r="A19" s="72"/>
      <c r="B19" s="71"/>
      <c r="C19" s="84"/>
      <c r="D19" s="14" t="s">
        <v>76</v>
      </c>
      <c r="E19" s="11">
        <v>84</v>
      </c>
      <c r="F19" s="11">
        <v>61</v>
      </c>
      <c r="G19" s="14">
        <v>84</v>
      </c>
      <c r="H19" s="14">
        <v>80</v>
      </c>
      <c r="I19" s="14"/>
      <c r="J19" s="14"/>
      <c r="K19" s="14">
        <v>4</v>
      </c>
      <c r="L19" s="14"/>
      <c r="M19" s="11">
        <v>20</v>
      </c>
      <c r="N19" s="12">
        <f t="shared" si="0"/>
        <v>23.809523809523807</v>
      </c>
      <c r="O19" s="11">
        <v>21</v>
      </c>
      <c r="P19" s="14"/>
      <c r="Q19" s="14"/>
      <c r="R19" s="14">
        <v>15</v>
      </c>
      <c r="S19" s="27">
        <f t="shared" si="1"/>
        <v>75</v>
      </c>
      <c r="T19" s="14">
        <v>5</v>
      </c>
      <c r="U19" s="27">
        <f t="shared" si="2"/>
        <v>25</v>
      </c>
      <c r="V19" s="11">
        <v>64</v>
      </c>
      <c r="W19" s="12">
        <f t="shared" si="3"/>
        <v>76.19047619047619</v>
      </c>
    </row>
    <row r="20" spans="1:37" ht="31.5" x14ac:dyDescent="0.25">
      <c r="A20" s="72"/>
      <c r="B20" s="71"/>
      <c r="C20" s="82" t="s">
        <v>22</v>
      </c>
      <c r="D20" s="14" t="s">
        <v>77</v>
      </c>
      <c r="E20" s="11">
        <v>13</v>
      </c>
      <c r="F20" s="11">
        <v>3</v>
      </c>
      <c r="G20" s="14">
        <v>13</v>
      </c>
      <c r="H20" s="14">
        <v>12</v>
      </c>
      <c r="I20" s="14"/>
      <c r="J20" s="14"/>
      <c r="K20" s="14">
        <v>1</v>
      </c>
      <c r="L20" s="14"/>
      <c r="M20" s="11">
        <v>4</v>
      </c>
      <c r="N20" s="12">
        <f t="shared" si="0"/>
        <v>30.76923076923077</v>
      </c>
      <c r="O20" s="11">
        <v>2</v>
      </c>
      <c r="P20" s="14"/>
      <c r="Q20" s="14"/>
      <c r="R20" s="14">
        <v>3</v>
      </c>
      <c r="S20" s="27">
        <f t="shared" si="1"/>
        <v>75</v>
      </c>
      <c r="T20" s="14">
        <v>1</v>
      </c>
      <c r="U20" s="27">
        <f t="shared" si="2"/>
        <v>25</v>
      </c>
      <c r="V20" s="11">
        <v>9</v>
      </c>
      <c r="W20" s="12">
        <f t="shared" si="3"/>
        <v>69.230769230769226</v>
      </c>
    </row>
    <row r="21" spans="1:37" ht="47.25" x14ac:dyDescent="0.25">
      <c r="A21" s="72"/>
      <c r="B21" s="71"/>
      <c r="C21" s="84"/>
      <c r="D21" s="14" t="s">
        <v>78</v>
      </c>
      <c r="E21" s="11">
        <v>13</v>
      </c>
      <c r="F21" s="11">
        <v>5</v>
      </c>
      <c r="G21" s="14">
        <v>13</v>
      </c>
      <c r="H21" s="14">
        <v>9</v>
      </c>
      <c r="I21" s="14"/>
      <c r="J21" s="14"/>
      <c r="K21" s="14">
        <v>4</v>
      </c>
      <c r="L21" s="14"/>
      <c r="M21" s="11">
        <v>4</v>
      </c>
      <c r="N21" s="12">
        <f t="shared" si="0"/>
        <v>30.76923076923077</v>
      </c>
      <c r="O21" s="11">
        <v>2</v>
      </c>
      <c r="P21" s="14"/>
      <c r="Q21" s="14"/>
      <c r="R21" s="14">
        <v>2</v>
      </c>
      <c r="S21" s="27">
        <f t="shared" si="1"/>
        <v>50</v>
      </c>
      <c r="T21" s="14">
        <v>2</v>
      </c>
      <c r="U21" s="27">
        <f t="shared" si="2"/>
        <v>50</v>
      </c>
      <c r="V21" s="11">
        <v>9</v>
      </c>
      <c r="W21" s="12">
        <f t="shared" si="3"/>
        <v>69.230769230769226</v>
      </c>
    </row>
    <row r="22" spans="1:37" ht="31.5" x14ac:dyDescent="0.25">
      <c r="A22" s="72"/>
      <c r="B22" s="71"/>
      <c r="C22" s="82" t="s">
        <v>28</v>
      </c>
      <c r="D22" s="123" t="s">
        <v>79</v>
      </c>
      <c r="E22" s="124">
        <v>26</v>
      </c>
      <c r="F22" s="124">
        <v>7</v>
      </c>
      <c r="G22" s="124">
        <v>26</v>
      </c>
      <c r="H22" s="124">
        <v>20</v>
      </c>
      <c r="I22" s="124"/>
      <c r="J22" s="124"/>
      <c r="K22" s="124">
        <v>6</v>
      </c>
      <c r="L22" s="124"/>
      <c r="M22" s="124">
        <v>15</v>
      </c>
      <c r="N22" s="125">
        <f t="shared" si="0"/>
        <v>57.692307692307686</v>
      </c>
      <c r="O22" s="124">
        <v>6</v>
      </c>
      <c r="P22" s="124"/>
      <c r="Q22" s="124"/>
      <c r="R22" s="124">
        <v>11</v>
      </c>
      <c r="S22" s="125">
        <f t="shared" si="1"/>
        <v>73.333333333333329</v>
      </c>
      <c r="T22" s="124">
        <v>4</v>
      </c>
      <c r="U22" s="125">
        <f t="shared" si="2"/>
        <v>26.666666666666668</v>
      </c>
      <c r="V22" s="124">
        <v>12</v>
      </c>
      <c r="W22" s="125">
        <f t="shared" si="3"/>
        <v>46.153846153846153</v>
      </c>
    </row>
    <row r="23" spans="1:37" ht="47.25" x14ac:dyDescent="0.25">
      <c r="A23" s="72"/>
      <c r="B23" s="71"/>
      <c r="C23" s="84"/>
      <c r="D23" s="120" t="s">
        <v>80</v>
      </c>
      <c r="E23" s="121">
        <v>10</v>
      </c>
      <c r="F23" s="121">
        <v>6</v>
      </c>
      <c r="G23" s="121">
        <v>10</v>
      </c>
      <c r="H23" s="121">
        <v>9</v>
      </c>
      <c r="I23" s="121"/>
      <c r="J23" s="121"/>
      <c r="K23" s="121">
        <v>1</v>
      </c>
      <c r="L23" s="121"/>
      <c r="M23" s="121">
        <v>8</v>
      </c>
      <c r="N23" s="122">
        <f t="shared" si="0"/>
        <v>80</v>
      </c>
      <c r="O23" s="121">
        <v>6</v>
      </c>
      <c r="P23" s="121"/>
      <c r="Q23" s="121"/>
      <c r="R23" s="121">
        <v>6</v>
      </c>
      <c r="S23" s="122">
        <f t="shared" si="1"/>
        <v>75</v>
      </c>
      <c r="T23" s="121">
        <v>1</v>
      </c>
      <c r="U23" s="122">
        <f t="shared" si="2"/>
        <v>12.5</v>
      </c>
      <c r="V23" s="121">
        <v>2</v>
      </c>
      <c r="W23" s="122">
        <f t="shared" si="3"/>
        <v>20</v>
      </c>
    </row>
    <row r="24" spans="1:37" x14ac:dyDescent="0.25">
      <c r="A24" s="72"/>
      <c r="B24" s="71"/>
      <c r="C24" s="85" t="s">
        <v>34</v>
      </c>
      <c r="D24" s="86"/>
      <c r="E24" s="19">
        <f>SUM(E9:E23)</f>
        <v>422</v>
      </c>
      <c r="F24" s="19">
        <f>SUM(F9:F23)</f>
        <v>223</v>
      </c>
      <c r="G24" s="19">
        <f>SUM(G9:G23)</f>
        <v>422</v>
      </c>
      <c r="H24" s="19">
        <f>SUM(H9:H23)</f>
        <v>350</v>
      </c>
      <c r="I24" s="19">
        <f>SUM(I9:I23)</f>
        <v>1</v>
      </c>
      <c r="J24" s="19"/>
      <c r="K24" s="19">
        <f>SUM(K9:K23)</f>
        <v>71</v>
      </c>
      <c r="L24" s="19"/>
      <c r="M24" s="19">
        <f>SUM(M9:M23)</f>
        <v>135</v>
      </c>
      <c r="N24" s="24">
        <f>M24/E24*100</f>
        <v>31.990521327014214</v>
      </c>
      <c r="O24" s="19">
        <f>SUM(O9:O23)</f>
        <v>86</v>
      </c>
      <c r="P24" s="19"/>
      <c r="Q24" s="19"/>
      <c r="R24" s="19">
        <f>SUM(R9:R23)</f>
        <v>88</v>
      </c>
      <c r="S24" s="24">
        <f t="shared" si="1"/>
        <v>65.18518518518519</v>
      </c>
      <c r="T24" s="19">
        <f>SUM(T9:T23)</f>
        <v>46</v>
      </c>
      <c r="U24" s="24">
        <f t="shared" si="2"/>
        <v>34.074074074074076</v>
      </c>
      <c r="V24" s="19">
        <f>SUM(V9:V23)</f>
        <v>288</v>
      </c>
      <c r="W24" s="24">
        <f>V24/E24*100</f>
        <v>68.246445497630333</v>
      </c>
    </row>
    <row r="25" spans="1:37" x14ac:dyDescent="0.25">
      <c r="A25" s="72"/>
      <c r="B25" s="71"/>
      <c r="C25" s="89" t="s">
        <v>64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</row>
    <row r="26" spans="1:37" ht="31.5" customHeight="1" x14ac:dyDescent="0.25">
      <c r="A26" s="72"/>
      <c r="B26" s="71"/>
      <c r="C26" s="87" t="s">
        <v>33</v>
      </c>
      <c r="D26" s="17" t="s">
        <v>57</v>
      </c>
      <c r="E26" s="11">
        <v>307</v>
      </c>
      <c r="F26" s="11">
        <v>108</v>
      </c>
      <c r="G26" s="17">
        <v>307</v>
      </c>
      <c r="H26" s="17">
        <v>166</v>
      </c>
      <c r="I26" s="17">
        <v>37</v>
      </c>
      <c r="J26" s="17"/>
      <c r="K26" s="17">
        <v>104</v>
      </c>
      <c r="L26" s="17"/>
      <c r="M26" s="11">
        <v>82</v>
      </c>
      <c r="N26" s="12">
        <f>M26/E26*100</f>
        <v>26.710097719869708</v>
      </c>
      <c r="O26" s="11">
        <v>32</v>
      </c>
      <c r="P26" s="17"/>
      <c r="Q26" s="17"/>
      <c r="R26" s="17">
        <v>70</v>
      </c>
      <c r="S26" s="25">
        <f>R26/M26*100</f>
        <v>85.365853658536579</v>
      </c>
      <c r="T26" s="17">
        <v>12</v>
      </c>
      <c r="U26" s="25">
        <f>T26/M26*100</f>
        <v>14.634146341463413</v>
      </c>
      <c r="V26" s="11">
        <v>225</v>
      </c>
      <c r="W26" s="12">
        <f>V26/E26*100</f>
        <v>73.289902280130292</v>
      </c>
    </row>
    <row r="27" spans="1:37" ht="31.5" x14ac:dyDescent="0.25">
      <c r="A27" s="72"/>
      <c r="B27" s="71"/>
      <c r="C27" s="88"/>
      <c r="D27" s="17" t="s">
        <v>58</v>
      </c>
      <c r="E27" s="11">
        <v>83</v>
      </c>
      <c r="F27" s="11">
        <v>61</v>
      </c>
      <c r="G27" s="17">
        <v>83</v>
      </c>
      <c r="H27" s="17">
        <v>76</v>
      </c>
      <c r="I27" s="17"/>
      <c r="J27" s="17"/>
      <c r="K27" s="17">
        <v>7</v>
      </c>
      <c r="L27" s="17"/>
      <c r="M27" s="11">
        <v>25</v>
      </c>
      <c r="N27" s="12">
        <f>M27/E27*100</f>
        <v>30.120481927710845</v>
      </c>
      <c r="O27" s="11">
        <v>20</v>
      </c>
      <c r="P27" s="17"/>
      <c r="Q27" s="17"/>
      <c r="R27" s="17">
        <v>23</v>
      </c>
      <c r="S27" s="25">
        <f t="shared" ref="S27:S28" si="4">R27/M27*100</f>
        <v>92</v>
      </c>
      <c r="T27" s="17">
        <v>2</v>
      </c>
      <c r="U27" s="25">
        <f t="shared" ref="U27:U28" si="5">T27/M27*100</f>
        <v>8</v>
      </c>
      <c r="V27" s="11">
        <v>58</v>
      </c>
      <c r="W27" s="12">
        <f>V27/E27*100</f>
        <v>69.879518072289159</v>
      </c>
    </row>
    <row r="28" spans="1:37" x14ac:dyDescent="0.25">
      <c r="A28" s="72"/>
      <c r="B28" s="71"/>
      <c r="C28" s="73" t="s">
        <v>34</v>
      </c>
      <c r="D28" s="74"/>
      <c r="E28" s="15">
        <f>SUM(E26:E27)</f>
        <v>390</v>
      </c>
      <c r="F28" s="15">
        <f t="shared" ref="F28:I28" si="6">SUM(F26:F27)</f>
        <v>169</v>
      </c>
      <c r="G28" s="15">
        <f t="shared" si="6"/>
        <v>390</v>
      </c>
      <c r="H28" s="15">
        <f t="shared" si="6"/>
        <v>242</v>
      </c>
      <c r="I28" s="15">
        <f t="shared" si="6"/>
        <v>37</v>
      </c>
      <c r="J28" s="15"/>
      <c r="K28" s="15">
        <f t="shared" ref="K28" si="7">SUM(K26:K27)</f>
        <v>111</v>
      </c>
      <c r="L28" s="15"/>
      <c r="M28" s="15">
        <f t="shared" ref="M28" si="8">SUM(M26:M27)</f>
        <v>107</v>
      </c>
      <c r="N28" s="16">
        <f>M28/E28*100</f>
        <v>27.435897435897438</v>
      </c>
      <c r="O28" s="15">
        <f t="shared" ref="O28" si="9">SUM(O26:O27)</f>
        <v>52</v>
      </c>
      <c r="P28" s="15"/>
      <c r="Q28" s="15"/>
      <c r="R28" s="15">
        <f t="shared" ref="R28" si="10">SUM(R26:R27)</f>
        <v>93</v>
      </c>
      <c r="S28" s="16">
        <f t="shared" si="4"/>
        <v>86.915887850467286</v>
      </c>
      <c r="T28" s="15">
        <f t="shared" ref="T28" si="11">SUM(T26:T27)</f>
        <v>14</v>
      </c>
      <c r="U28" s="16">
        <f t="shared" si="5"/>
        <v>13.084112149532709</v>
      </c>
      <c r="V28" s="15">
        <f t="shared" ref="V28" si="12">SUM(V26:V27)</f>
        <v>283</v>
      </c>
      <c r="W28" s="16">
        <f>V28/E28*100</f>
        <v>72.564102564102555</v>
      </c>
    </row>
    <row r="29" spans="1:37" x14ac:dyDescent="0.25">
      <c r="A29" s="72"/>
      <c r="B29" s="71"/>
      <c r="C29" s="75" t="s">
        <v>100</v>
      </c>
      <c r="D29" s="76"/>
      <c r="E29" s="35">
        <f>E28+E24</f>
        <v>812</v>
      </c>
      <c r="F29" s="35">
        <f t="shared" ref="F29:M29" si="13">F28+F24</f>
        <v>392</v>
      </c>
      <c r="G29" s="35">
        <f t="shared" si="13"/>
        <v>812</v>
      </c>
      <c r="H29" s="35">
        <f t="shared" si="13"/>
        <v>592</v>
      </c>
      <c r="I29" s="35">
        <f t="shared" si="13"/>
        <v>38</v>
      </c>
      <c r="J29" s="35"/>
      <c r="K29" s="35">
        <f t="shared" si="13"/>
        <v>182</v>
      </c>
      <c r="L29" s="35"/>
      <c r="M29" s="35">
        <f t="shared" si="13"/>
        <v>242</v>
      </c>
      <c r="N29" s="36">
        <f>M29/E29*100</f>
        <v>29.802955665024633</v>
      </c>
      <c r="O29" s="35">
        <f t="shared" ref="O29" si="14">O28+O24</f>
        <v>138</v>
      </c>
      <c r="P29" s="35"/>
      <c r="Q29" s="35"/>
      <c r="R29" s="35">
        <f t="shared" ref="R29" si="15">R28+R24</f>
        <v>181</v>
      </c>
      <c r="S29" s="36">
        <f>R29/M29*100</f>
        <v>74.793388429752056</v>
      </c>
      <c r="T29" s="35">
        <f t="shared" ref="T29" si="16">T28+T24</f>
        <v>60</v>
      </c>
      <c r="U29" s="36">
        <f>T29/M29*100</f>
        <v>24.793388429752067</v>
      </c>
      <c r="V29" s="35">
        <f t="shared" ref="V29" si="17">V28+V24</f>
        <v>571</v>
      </c>
      <c r="W29" s="36">
        <f>V29/E29*100</f>
        <v>70.320197044334975</v>
      </c>
    </row>
    <row r="30" spans="1:37" x14ac:dyDescent="0.25">
      <c r="AK30" s="2" t="s">
        <v>32</v>
      </c>
    </row>
  </sheetData>
  <autoFilter ref="A4:W7"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</autoFilter>
  <mergeCells count="45">
    <mergeCell ref="W5:W7"/>
    <mergeCell ref="C4:C7"/>
    <mergeCell ref="D4:D7"/>
    <mergeCell ref="E4:F4"/>
    <mergeCell ref="F5:F7"/>
    <mergeCell ref="B8:B29"/>
    <mergeCell ref="A8:A29"/>
    <mergeCell ref="C28:D28"/>
    <mergeCell ref="C29:D29"/>
    <mergeCell ref="C8:W8"/>
    <mergeCell ref="C9:C13"/>
    <mergeCell ref="C15:C16"/>
    <mergeCell ref="C20:C21"/>
    <mergeCell ref="C18:C19"/>
    <mergeCell ref="C22:C23"/>
    <mergeCell ref="C24:D24"/>
    <mergeCell ref="C26:C27"/>
    <mergeCell ref="C25:W25"/>
    <mergeCell ref="J6:J7"/>
    <mergeCell ref="V5:V7"/>
    <mergeCell ref="M5:M7"/>
    <mergeCell ref="R5:R7"/>
    <mergeCell ref="S5:S7"/>
    <mergeCell ref="T5:T7"/>
    <mergeCell ref="U5:U7"/>
    <mergeCell ref="O5:O7"/>
    <mergeCell ref="P5:P7"/>
    <mergeCell ref="Q5:Q7"/>
    <mergeCell ref="N5:N7"/>
    <mergeCell ref="G5:J5"/>
    <mergeCell ref="C1:W1"/>
    <mergeCell ref="C2:W2"/>
    <mergeCell ref="M4:O4"/>
    <mergeCell ref="P4:U4"/>
    <mergeCell ref="V4:W4"/>
    <mergeCell ref="A3:W3"/>
    <mergeCell ref="G4:L4"/>
    <mergeCell ref="B4:B7"/>
    <mergeCell ref="G6:G7"/>
    <mergeCell ref="H6:H7"/>
    <mergeCell ref="I6:I7"/>
    <mergeCell ref="E5:E7"/>
    <mergeCell ref="A4:A7"/>
    <mergeCell ref="K5:K7"/>
    <mergeCell ref="L5:L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zoomScaleNormal="100" workbookViewId="0">
      <pane ySplit="7" topLeftCell="A14" activePane="bottomLeft" state="frozen"/>
      <selection activeCell="E177" sqref="E177"/>
      <selection pane="bottomLeft" activeCell="W20" sqref="W20"/>
    </sheetView>
  </sheetViews>
  <sheetFormatPr defaultRowHeight="15.75" x14ac:dyDescent="0.25"/>
  <cols>
    <col min="1" max="1" width="4.85546875" style="2" customWidth="1"/>
    <col min="2" max="2" width="33.5703125" style="2" customWidth="1"/>
    <col min="3" max="3" width="17.5703125" style="2" customWidth="1"/>
    <col min="4" max="4" width="23.28515625" style="2" customWidth="1"/>
    <col min="5" max="5" width="11.28515625" style="2" customWidth="1"/>
    <col min="6" max="12" width="9.28515625" style="2" bestFit="1" customWidth="1"/>
    <col min="13" max="13" width="9.140625" style="2" customWidth="1"/>
    <col min="14" max="14" width="8.85546875" style="2" customWidth="1"/>
    <col min="15" max="18" width="9.28515625" style="2" bestFit="1" customWidth="1"/>
    <col min="19" max="19" width="11.5703125" style="2" bestFit="1" customWidth="1"/>
    <col min="20" max="20" width="9.28515625" style="2" bestFit="1" customWidth="1"/>
    <col min="21" max="21" width="10.7109375" style="2" customWidth="1"/>
    <col min="22" max="22" width="9.28515625" style="2" bestFit="1" customWidth="1"/>
    <col min="23" max="23" width="12.28515625" style="2" customWidth="1"/>
    <col min="24" max="27" width="9.28515625" style="2" bestFit="1" customWidth="1"/>
    <col min="28" max="28" width="9.28515625" style="2" customWidth="1"/>
    <col min="29" max="31" width="9.28515625" style="2" bestFit="1" customWidth="1"/>
    <col min="32" max="32" width="9.28515625" style="2" customWidth="1"/>
    <col min="33" max="33" width="9.28515625" style="2" bestFit="1" customWidth="1"/>
    <col min="34" max="34" width="9.28515625" style="2" customWidth="1"/>
    <col min="35" max="36" width="9.28515625" style="2" bestFit="1" customWidth="1"/>
    <col min="37" max="37" width="12.140625" style="2" customWidth="1"/>
    <col min="38" max="16384" width="9.140625" style="2"/>
  </cols>
  <sheetData>
    <row r="1" spans="1:37" x14ac:dyDescent="0.25">
      <c r="A1" s="7"/>
      <c r="B1" s="7"/>
      <c r="C1" s="56" t="s">
        <v>66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9"/>
      <c r="B2" s="9"/>
      <c r="C2" s="57" t="s">
        <v>29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37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37" x14ac:dyDescent="0.25">
      <c r="A4" s="64" t="s">
        <v>30</v>
      </c>
      <c r="B4" s="61" t="s">
        <v>52</v>
      </c>
      <c r="C4" s="55" t="s">
        <v>45</v>
      </c>
      <c r="D4" s="68" t="s">
        <v>44</v>
      </c>
      <c r="E4" s="92" t="s">
        <v>1</v>
      </c>
      <c r="F4" s="92"/>
      <c r="G4" s="93" t="s">
        <v>2</v>
      </c>
      <c r="H4" s="93"/>
      <c r="I4" s="93"/>
      <c r="J4" s="93"/>
      <c r="K4" s="93"/>
      <c r="L4" s="93"/>
      <c r="M4" s="92" t="s">
        <v>3</v>
      </c>
      <c r="N4" s="92"/>
      <c r="O4" s="92"/>
      <c r="P4" s="93" t="s">
        <v>31</v>
      </c>
      <c r="Q4" s="93"/>
      <c r="R4" s="93"/>
      <c r="S4" s="93"/>
      <c r="T4" s="93"/>
      <c r="U4" s="93"/>
      <c r="V4" s="92" t="s">
        <v>4</v>
      </c>
      <c r="W4" s="92"/>
    </row>
    <row r="5" spans="1:37" x14ac:dyDescent="0.25">
      <c r="A5" s="65"/>
      <c r="B5" s="62"/>
      <c r="C5" s="55"/>
      <c r="D5" s="69"/>
      <c r="E5" s="92" t="s">
        <v>8</v>
      </c>
      <c r="F5" s="92" t="s">
        <v>9</v>
      </c>
      <c r="G5" s="93" t="s">
        <v>10</v>
      </c>
      <c r="H5" s="93"/>
      <c r="I5" s="93"/>
      <c r="J5" s="93"/>
      <c r="K5" s="93" t="s">
        <v>11</v>
      </c>
      <c r="L5" s="93" t="s">
        <v>12</v>
      </c>
      <c r="M5" s="91" t="s">
        <v>8</v>
      </c>
      <c r="N5" s="95" t="s">
        <v>5</v>
      </c>
      <c r="O5" s="91" t="s">
        <v>13</v>
      </c>
      <c r="P5" s="94" t="s">
        <v>14</v>
      </c>
      <c r="Q5" s="94" t="s">
        <v>15</v>
      </c>
      <c r="R5" s="94" t="s">
        <v>16</v>
      </c>
      <c r="S5" s="94" t="s">
        <v>6</v>
      </c>
      <c r="T5" s="94" t="s">
        <v>17</v>
      </c>
      <c r="U5" s="94" t="s">
        <v>7</v>
      </c>
      <c r="V5" s="91" t="s">
        <v>8</v>
      </c>
      <c r="W5" s="91" t="s">
        <v>18</v>
      </c>
      <c r="AJ5" s="2" t="s">
        <v>32</v>
      </c>
    </row>
    <row r="6" spans="1:37" x14ac:dyDescent="0.25">
      <c r="A6" s="65"/>
      <c r="B6" s="62"/>
      <c r="C6" s="55"/>
      <c r="D6" s="69"/>
      <c r="E6" s="92"/>
      <c r="F6" s="92"/>
      <c r="G6" s="93" t="s">
        <v>8</v>
      </c>
      <c r="H6" s="94" t="s">
        <v>19</v>
      </c>
      <c r="I6" s="93" t="s">
        <v>20</v>
      </c>
      <c r="J6" s="93" t="s">
        <v>21</v>
      </c>
      <c r="K6" s="93"/>
      <c r="L6" s="93"/>
      <c r="M6" s="91"/>
      <c r="N6" s="96"/>
      <c r="O6" s="91"/>
      <c r="P6" s="94"/>
      <c r="Q6" s="94"/>
      <c r="R6" s="94"/>
      <c r="S6" s="94"/>
      <c r="T6" s="94"/>
      <c r="U6" s="94"/>
      <c r="V6" s="91"/>
      <c r="W6" s="91"/>
    </row>
    <row r="7" spans="1:37" ht="46.5" customHeight="1" x14ac:dyDescent="0.25">
      <c r="A7" s="66"/>
      <c r="B7" s="63"/>
      <c r="C7" s="55"/>
      <c r="D7" s="70"/>
      <c r="E7" s="92"/>
      <c r="F7" s="92"/>
      <c r="G7" s="93"/>
      <c r="H7" s="94"/>
      <c r="I7" s="93"/>
      <c r="J7" s="93"/>
      <c r="K7" s="93"/>
      <c r="L7" s="93"/>
      <c r="M7" s="91"/>
      <c r="N7" s="97"/>
      <c r="O7" s="91"/>
      <c r="P7" s="94"/>
      <c r="Q7" s="94"/>
      <c r="R7" s="94"/>
      <c r="S7" s="94"/>
      <c r="T7" s="94"/>
      <c r="U7" s="94"/>
      <c r="V7" s="91"/>
      <c r="W7" s="91"/>
    </row>
    <row r="8" spans="1:37" ht="15.75" customHeight="1" x14ac:dyDescent="0.25">
      <c r="A8" s="72">
        <v>1</v>
      </c>
      <c r="B8" s="71" t="s">
        <v>51</v>
      </c>
      <c r="C8" s="81" t="s">
        <v>65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37" ht="15.75" customHeight="1" x14ac:dyDescent="0.25">
      <c r="A9" s="72"/>
      <c r="B9" s="71"/>
      <c r="C9" s="98" t="s">
        <v>23</v>
      </c>
      <c r="D9" s="14" t="s">
        <v>55</v>
      </c>
      <c r="E9" s="11">
        <v>6</v>
      </c>
      <c r="F9" s="11">
        <v>4</v>
      </c>
      <c r="G9" s="14">
        <v>6</v>
      </c>
      <c r="H9" s="14">
        <v>6</v>
      </c>
      <c r="I9" s="14"/>
      <c r="J9" s="14"/>
      <c r="K9" s="14"/>
      <c r="L9" s="14"/>
      <c r="M9" s="11">
        <v>5</v>
      </c>
      <c r="N9" s="12">
        <f>M9/E9*100</f>
        <v>83.333333333333343</v>
      </c>
      <c r="O9" s="11">
        <v>4</v>
      </c>
      <c r="P9" s="14"/>
      <c r="Q9" s="14"/>
      <c r="R9" s="14">
        <v>3</v>
      </c>
      <c r="S9" s="27">
        <f>R9/E9*100</f>
        <v>50</v>
      </c>
      <c r="T9" s="14">
        <v>2</v>
      </c>
      <c r="U9" s="27">
        <f>T9/E9*100</f>
        <v>33.333333333333329</v>
      </c>
      <c r="V9" s="11">
        <v>1</v>
      </c>
      <c r="W9" s="12">
        <f>V9/E9*100</f>
        <v>16.666666666666664</v>
      </c>
    </row>
    <row r="10" spans="1:37" ht="31.5" x14ac:dyDescent="0.25">
      <c r="A10" s="72"/>
      <c r="B10" s="71"/>
      <c r="C10" s="100"/>
      <c r="D10" s="14" t="s">
        <v>81</v>
      </c>
      <c r="E10" s="11">
        <v>4</v>
      </c>
      <c r="F10" s="11">
        <v>2</v>
      </c>
      <c r="G10" s="14">
        <v>4</v>
      </c>
      <c r="H10" s="14">
        <v>4</v>
      </c>
      <c r="I10" s="14"/>
      <c r="J10" s="14"/>
      <c r="K10" s="14"/>
      <c r="L10" s="14"/>
      <c r="M10" s="11">
        <v>2</v>
      </c>
      <c r="N10" s="12">
        <f t="shared" ref="N10:N20" si="0">M10/E10*100</f>
        <v>50</v>
      </c>
      <c r="O10" s="11">
        <v>2</v>
      </c>
      <c r="P10" s="14"/>
      <c r="Q10" s="14"/>
      <c r="R10" s="14">
        <v>2</v>
      </c>
      <c r="S10" s="27">
        <f t="shared" ref="S10:S13" si="1">R10/E10*100</f>
        <v>50</v>
      </c>
      <c r="T10" s="14"/>
      <c r="U10" s="27"/>
      <c r="V10" s="11">
        <v>2</v>
      </c>
      <c r="W10" s="12">
        <f t="shared" ref="W10:W13" si="2">V10/E10*100</f>
        <v>50</v>
      </c>
    </row>
    <row r="11" spans="1:37" ht="31.5" x14ac:dyDescent="0.25">
      <c r="A11" s="72"/>
      <c r="B11" s="71"/>
      <c r="C11" s="100"/>
      <c r="D11" s="14" t="s">
        <v>82</v>
      </c>
      <c r="E11" s="11">
        <v>5</v>
      </c>
      <c r="F11" s="11">
        <v>3</v>
      </c>
      <c r="G11" s="14">
        <v>5</v>
      </c>
      <c r="H11" s="14">
        <v>5</v>
      </c>
      <c r="I11" s="14"/>
      <c r="J11" s="14"/>
      <c r="K11" s="14"/>
      <c r="L11" s="14"/>
      <c r="M11" s="11">
        <v>3</v>
      </c>
      <c r="N11" s="12">
        <f t="shared" si="0"/>
        <v>60</v>
      </c>
      <c r="O11" s="11">
        <v>2</v>
      </c>
      <c r="P11" s="14"/>
      <c r="Q11" s="14"/>
      <c r="R11" s="14">
        <v>3</v>
      </c>
      <c r="S11" s="27">
        <f t="shared" si="1"/>
        <v>60</v>
      </c>
      <c r="T11" s="14"/>
      <c r="U11" s="27"/>
      <c r="V11" s="11">
        <v>2</v>
      </c>
      <c r="W11" s="12">
        <f t="shared" si="2"/>
        <v>40</v>
      </c>
    </row>
    <row r="12" spans="1:37" ht="63" x14ac:dyDescent="0.25">
      <c r="A12" s="72"/>
      <c r="B12" s="71"/>
      <c r="C12" s="100"/>
      <c r="D12" s="14" t="s">
        <v>83</v>
      </c>
      <c r="E12" s="11">
        <v>10</v>
      </c>
      <c r="F12" s="11">
        <v>7</v>
      </c>
      <c r="G12" s="14">
        <v>10</v>
      </c>
      <c r="H12" s="14">
        <v>10</v>
      </c>
      <c r="I12" s="14"/>
      <c r="J12" s="14"/>
      <c r="K12" s="14"/>
      <c r="L12" s="14"/>
      <c r="M12" s="11">
        <v>6</v>
      </c>
      <c r="N12" s="12">
        <f t="shared" si="0"/>
        <v>60</v>
      </c>
      <c r="O12" s="11">
        <v>5</v>
      </c>
      <c r="P12" s="14"/>
      <c r="Q12" s="14"/>
      <c r="R12" s="14">
        <v>3</v>
      </c>
      <c r="S12" s="27">
        <f t="shared" si="1"/>
        <v>30</v>
      </c>
      <c r="T12" s="14">
        <v>3</v>
      </c>
      <c r="U12" s="27">
        <f t="shared" ref="U12:U13" si="3">T12/E12*100</f>
        <v>30</v>
      </c>
      <c r="V12" s="11">
        <v>4</v>
      </c>
      <c r="W12" s="12">
        <f t="shared" si="2"/>
        <v>40</v>
      </c>
    </row>
    <row r="13" spans="1:37" ht="31.5" x14ac:dyDescent="0.25">
      <c r="A13" s="72"/>
      <c r="B13" s="71"/>
      <c r="C13" s="99"/>
      <c r="D13" s="14" t="s">
        <v>84</v>
      </c>
      <c r="E13" s="11">
        <v>8</v>
      </c>
      <c r="F13" s="11">
        <v>5</v>
      </c>
      <c r="G13" s="14">
        <v>8</v>
      </c>
      <c r="H13" s="14">
        <v>6</v>
      </c>
      <c r="I13" s="14"/>
      <c r="J13" s="14"/>
      <c r="K13" s="14">
        <v>2</v>
      </c>
      <c r="L13" s="14"/>
      <c r="M13" s="11">
        <v>5</v>
      </c>
      <c r="N13" s="12">
        <f t="shared" si="0"/>
        <v>62.5</v>
      </c>
      <c r="O13" s="11">
        <v>3</v>
      </c>
      <c r="P13" s="14"/>
      <c r="Q13" s="14"/>
      <c r="R13" s="14">
        <v>3</v>
      </c>
      <c r="S13" s="27">
        <f t="shared" si="1"/>
        <v>37.5</v>
      </c>
      <c r="T13" s="14">
        <v>2</v>
      </c>
      <c r="U13" s="27">
        <f t="shared" si="3"/>
        <v>25</v>
      </c>
      <c r="V13" s="11">
        <v>3</v>
      </c>
      <c r="W13" s="12">
        <f t="shared" si="2"/>
        <v>37.5</v>
      </c>
    </row>
    <row r="14" spans="1:37" ht="47.25" x14ac:dyDescent="0.25">
      <c r="A14" s="72"/>
      <c r="B14" s="71"/>
      <c r="C14" s="18" t="s">
        <v>25</v>
      </c>
      <c r="D14" s="14" t="s">
        <v>56</v>
      </c>
      <c r="E14" s="11">
        <v>3</v>
      </c>
      <c r="F14" s="11">
        <v>2</v>
      </c>
      <c r="G14" s="14">
        <v>3</v>
      </c>
      <c r="H14" s="14">
        <v>2</v>
      </c>
      <c r="I14" s="14"/>
      <c r="J14" s="14"/>
      <c r="K14" s="14">
        <v>1</v>
      </c>
      <c r="L14" s="14"/>
      <c r="M14" s="11">
        <v>2</v>
      </c>
      <c r="N14" s="12">
        <f t="shared" si="0"/>
        <v>66.666666666666657</v>
      </c>
      <c r="O14" s="11">
        <v>1</v>
      </c>
      <c r="P14" s="14"/>
      <c r="Q14" s="14"/>
      <c r="R14" s="14">
        <v>2</v>
      </c>
      <c r="S14" s="27">
        <f>R14/M14*100</f>
        <v>100</v>
      </c>
      <c r="T14" s="14"/>
      <c r="U14" s="27">
        <f>T14/M14*100</f>
        <v>0</v>
      </c>
      <c r="V14" s="11">
        <v>1</v>
      </c>
      <c r="W14" s="12">
        <f>V14/E14*100</f>
        <v>33.333333333333329</v>
      </c>
    </row>
    <row r="15" spans="1:37" ht="31.5" x14ac:dyDescent="0.25">
      <c r="A15" s="72"/>
      <c r="B15" s="71"/>
      <c r="C15" s="98" t="s">
        <v>24</v>
      </c>
      <c r="D15" s="14" t="s">
        <v>85</v>
      </c>
      <c r="E15" s="11">
        <v>8</v>
      </c>
      <c r="F15" s="11">
        <v>5</v>
      </c>
      <c r="G15" s="14">
        <v>8</v>
      </c>
      <c r="H15" s="14">
        <v>8</v>
      </c>
      <c r="I15" s="14"/>
      <c r="J15" s="14"/>
      <c r="K15" s="14"/>
      <c r="L15" s="14"/>
      <c r="M15" s="11">
        <v>5</v>
      </c>
      <c r="N15" s="12">
        <f t="shared" si="0"/>
        <v>62.5</v>
      </c>
      <c r="O15" s="11">
        <v>3</v>
      </c>
      <c r="P15" s="14"/>
      <c r="Q15" s="14"/>
      <c r="R15" s="14">
        <v>4</v>
      </c>
      <c r="S15" s="27">
        <f t="shared" ref="S15:S20" si="4">R15/M15*100</f>
        <v>80</v>
      </c>
      <c r="T15" s="14">
        <v>1</v>
      </c>
      <c r="U15" s="27">
        <f t="shared" ref="U15:U20" si="5">T15/M15*100</f>
        <v>20</v>
      </c>
      <c r="V15" s="11">
        <v>3</v>
      </c>
      <c r="W15" s="12">
        <f t="shared" ref="W15:W20" si="6">V15/E15*100</f>
        <v>37.5</v>
      </c>
    </row>
    <row r="16" spans="1:37" ht="31.5" x14ac:dyDescent="0.25">
      <c r="A16" s="72"/>
      <c r="B16" s="71"/>
      <c r="C16" s="99"/>
      <c r="D16" s="14" t="s">
        <v>86</v>
      </c>
      <c r="E16" s="11">
        <v>6</v>
      </c>
      <c r="F16" s="11">
        <v>2</v>
      </c>
      <c r="G16" s="14">
        <v>6</v>
      </c>
      <c r="H16" s="14">
        <v>6</v>
      </c>
      <c r="I16" s="14"/>
      <c r="J16" s="14"/>
      <c r="K16" s="14"/>
      <c r="L16" s="14"/>
      <c r="M16" s="11">
        <v>3</v>
      </c>
      <c r="N16" s="12">
        <f t="shared" si="0"/>
        <v>50</v>
      </c>
      <c r="O16" s="11">
        <v>2</v>
      </c>
      <c r="P16" s="14"/>
      <c r="Q16" s="14"/>
      <c r="R16" s="14">
        <v>1</v>
      </c>
      <c r="S16" s="27">
        <f t="shared" si="4"/>
        <v>33.333333333333329</v>
      </c>
      <c r="T16" s="14">
        <v>2</v>
      </c>
      <c r="U16" s="27">
        <f t="shared" si="5"/>
        <v>66.666666666666657</v>
      </c>
      <c r="V16" s="11">
        <v>3</v>
      </c>
      <c r="W16" s="12">
        <f t="shared" si="6"/>
        <v>50</v>
      </c>
    </row>
    <row r="17" spans="1:23" x14ac:dyDescent="0.25">
      <c r="A17" s="72"/>
      <c r="B17" s="71"/>
      <c r="C17" s="37" t="s">
        <v>27</v>
      </c>
      <c r="D17" s="4" t="s">
        <v>87</v>
      </c>
      <c r="E17" s="20">
        <v>1</v>
      </c>
      <c r="F17" s="20">
        <v>1</v>
      </c>
      <c r="G17" s="4">
        <v>1</v>
      </c>
      <c r="H17" s="4">
        <v>1</v>
      </c>
      <c r="I17" s="4"/>
      <c r="J17" s="4"/>
      <c r="K17" s="4"/>
      <c r="L17" s="4"/>
      <c r="M17" s="20">
        <v>1</v>
      </c>
      <c r="N17" s="12">
        <f t="shared" si="0"/>
        <v>100</v>
      </c>
      <c r="O17" s="20">
        <v>1</v>
      </c>
      <c r="P17" s="4"/>
      <c r="Q17" s="4"/>
      <c r="R17" s="4">
        <v>1</v>
      </c>
      <c r="S17" s="27">
        <f t="shared" si="4"/>
        <v>100</v>
      </c>
      <c r="T17" s="4"/>
      <c r="U17" s="27">
        <f t="shared" si="5"/>
        <v>0</v>
      </c>
      <c r="V17" s="20"/>
      <c r="W17" s="12">
        <f t="shared" si="6"/>
        <v>0</v>
      </c>
    </row>
    <row r="18" spans="1:23" ht="31.5" x14ac:dyDescent="0.25">
      <c r="A18" s="72"/>
      <c r="B18" s="71"/>
      <c r="C18" s="18" t="s">
        <v>22</v>
      </c>
      <c r="D18" s="4" t="s">
        <v>63</v>
      </c>
      <c r="E18" s="20">
        <v>1</v>
      </c>
      <c r="F18" s="20"/>
      <c r="G18" s="4">
        <v>1</v>
      </c>
      <c r="H18" s="4">
        <v>1</v>
      </c>
      <c r="I18" s="4"/>
      <c r="J18" s="4"/>
      <c r="K18" s="4"/>
      <c r="L18" s="4"/>
      <c r="M18" s="20">
        <v>1</v>
      </c>
      <c r="N18" s="12">
        <f t="shared" si="0"/>
        <v>100</v>
      </c>
      <c r="O18" s="20"/>
      <c r="P18" s="4"/>
      <c r="Q18" s="4"/>
      <c r="R18" s="4">
        <v>1</v>
      </c>
      <c r="S18" s="27">
        <f t="shared" si="4"/>
        <v>100</v>
      </c>
      <c r="T18" s="4"/>
      <c r="U18" s="27">
        <f t="shared" si="5"/>
        <v>0</v>
      </c>
      <c r="V18" s="20"/>
      <c r="W18" s="12">
        <f t="shared" si="6"/>
        <v>0</v>
      </c>
    </row>
    <row r="19" spans="1:23" ht="63" x14ac:dyDescent="0.25">
      <c r="A19" s="72"/>
      <c r="B19" s="71"/>
      <c r="C19" s="126" t="s">
        <v>28</v>
      </c>
      <c r="D19" s="121" t="s">
        <v>88</v>
      </c>
      <c r="E19" s="121">
        <v>14</v>
      </c>
      <c r="F19" s="121">
        <v>9</v>
      </c>
      <c r="G19" s="121">
        <v>14</v>
      </c>
      <c r="H19" s="121">
        <v>13</v>
      </c>
      <c r="I19" s="121"/>
      <c r="J19" s="121"/>
      <c r="K19" s="121">
        <v>1</v>
      </c>
      <c r="L19" s="121"/>
      <c r="M19" s="121">
        <v>7</v>
      </c>
      <c r="N19" s="122">
        <f t="shared" si="0"/>
        <v>50</v>
      </c>
      <c r="O19" s="121">
        <v>5</v>
      </c>
      <c r="P19" s="121"/>
      <c r="Q19" s="121"/>
      <c r="R19" s="121">
        <v>2</v>
      </c>
      <c r="S19" s="122">
        <f t="shared" si="4"/>
        <v>28.571428571428569</v>
      </c>
      <c r="T19" s="121">
        <v>5</v>
      </c>
      <c r="U19" s="122">
        <f t="shared" si="5"/>
        <v>71.428571428571431</v>
      </c>
      <c r="V19" s="121">
        <v>7</v>
      </c>
      <c r="W19" s="122">
        <f t="shared" si="6"/>
        <v>50</v>
      </c>
    </row>
    <row r="20" spans="1:23" ht="47.25" x14ac:dyDescent="0.25">
      <c r="A20" s="72"/>
      <c r="B20" s="71"/>
      <c r="C20" s="127"/>
      <c r="D20" s="121" t="s">
        <v>89</v>
      </c>
      <c r="E20" s="121">
        <v>3</v>
      </c>
      <c r="F20" s="121">
        <v>1</v>
      </c>
      <c r="G20" s="121">
        <v>3</v>
      </c>
      <c r="H20" s="121">
        <v>3</v>
      </c>
      <c r="I20" s="121"/>
      <c r="J20" s="121"/>
      <c r="K20" s="121"/>
      <c r="L20" s="121"/>
      <c r="M20" s="121">
        <v>3</v>
      </c>
      <c r="N20" s="122">
        <f t="shared" si="0"/>
        <v>100</v>
      </c>
      <c r="O20" s="121">
        <v>1</v>
      </c>
      <c r="P20" s="121"/>
      <c r="Q20" s="121"/>
      <c r="R20" s="121">
        <v>1</v>
      </c>
      <c r="S20" s="122">
        <f t="shared" si="4"/>
        <v>33.333333333333329</v>
      </c>
      <c r="T20" s="121">
        <v>2</v>
      </c>
      <c r="U20" s="122">
        <f t="shared" si="5"/>
        <v>66.666666666666657</v>
      </c>
      <c r="V20" s="121">
        <v>0</v>
      </c>
      <c r="W20" s="122">
        <f t="shared" si="6"/>
        <v>0</v>
      </c>
    </row>
    <row r="21" spans="1:23" x14ac:dyDescent="0.25">
      <c r="A21" s="72"/>
      <c r="B21" s="71"/>
      <c r="C21" s="51" t="s">
        <v>34</v>
      </c>
      <c r="D21" s="52"/>
      <c r="E21" s="19">
        <f>SUM(E9:E20)</f>
        <v>69</v>
      </c>
      <c r="F21" s="19">
        <f>SUM(F9:F20)</f>
        <v>41</v>
      </c>
      <c r="G21" s="19">
        <f>SUM(G9:G20)</f>
        <v>69</v>
      </c>
      <c r="H21" s="19">
        <f>SUM(H9:H20)</f>
        <v>65</v>
      </c>
      <c r="I21" s="19"/>
      <c r="J21" s="19"/>
      <c r="K21" s="19">
        <f>SUM(K9:K20)</f>
        <v>4</v>
      </c>
      <c r="L21" s="19"/>
      <c r="M21" s="19">
        <f>SUM(M9:M20)</f>
        <v>43</v>
      </c>
      <c r="N21" s="24">
        <f>M21/E21*100</f>
        <v>62.318840579710141</v>
      </c>
      <c r="O21" s="19">
        <f>SUM(O9:O20)</f>
        <v>29</v>
      </c>
      <c r="P21" s="19"/>
      <c r="Q21" s="19"/>
      <c r="R21" s="19">
        <f>SUM(R9:R20)</f>
        <v>26</v>
      </c>
      <c r="S21" s="24">
        <f>R21/M21*100</f>
        <v>60.465116279069761</v>
      </c>
      <c r="T21" s="19">
        <f>SUM(T9:T20)</f>
        <v>17</v>
      </c>
      <c r="U21" s="24">
        <f>T21/M21*100</f>
        <v>39.534883720930232</v>
      </c>
      <c r="V21" s="19">
        <f>SUM(V9:V20)</f>
        <v>26</v>
      </c>
      <c r="W21" s="24">
        <f>V21/E21*100</f>
        <v>37.681159420289859</v>
      </c>
    </row>
    <row r="22" spans="1:23" x14ac:dyDescent="0.25">
      <c r="A22" s="72"/>
      <c r="B22" s="71"/>
      <c r="C22" s="90" t="s">
        <v>64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</row>
    <row r="23" spans="1:23" ht="31.5" x14ac:dyDescent="0.25">
      <c r="A23" s="72"/>
      <c r="B23" s="71"/>
      <c r="C23" s="104" t="s">
        <v>33</v>
      </c>
      <c r="D23" s="17" t="s">
        <v>59</v>
      </c>
      <c r="E23" s="17">
        <v>28</v>
      </c>
      <c r="F23" s="17">
        <v>19</v>
      </c>
      <c r="G23" s="17">
        <v>28</v>
      </c>
      <c r="H23" s="17">
        <v>28</v>
      </c>
      <c r="I23" s="17"/>
      <c r="J23" s="17"/>
      <c r="K23" s="17"/>
      <c r="L23" s="17"/>
      <c r="M23" s="17">
        <v>17</v>
      </c>
      <c r="N23" s="25">
        <f>M23/E23*100</f>
        <v>60.714285714285708</v>
      </c>
      <c r="O23" s="17">
        <v>10</v>
      </c>
      <c r="P23" s="17"/>
      <c r="Q23" s="17"/>
      <c r="R23" s="17">
        <v>10</v>
      </c>
      <c r="S23" s="25">
        <f>R23/M23*100</f>
        <v>58.82352941176471</v>
      </c>
      <c r="T23" s="17">
        <v>7</v>
      </c>
      <c r="U23" s="25">
        <f>T23/M23*100</f>
        <v>41.17647058823529</v>
      </c>
      <c r="V23" s="17">
        <v>11</v>
      </c>
      <c r="W23" s="25">
        <f>V23/E23*100</f>
        <v>39.285714285714285</v>
      </c>
    </row>
    <row r="24" spans="1:23" ht="31.5" x14ac:dyDescent="0.25">
      <c r="A24" s="72"/>
      <c r="B24" s="71"/>
      <c r="C24" s="105"/>
      <c r="D24" s="17" t="s">
        <v>60</v>
      </c>
      <c r="E24" s="17">
        <v>14</v>
      </c>
      <c r="F24" s="17">
        <v>12</v>
      </c>
      <c r="G24" s="17">
        <v>14</v>
      </c>
      <c r="H24" s="17">
        <v>14</v>
      </c>
      <c r="I24" s="17"/>
      <c r="J24" s="17"/>
      <c r="K24" s="17"/>
      <c r="L24" s="17"/>
      <c r="M24" s="17">
        <v>9</v>
      </c>
      <c r="N24" s="25">
        <f>M24/E24*100</f>
        <v>64.285714285714292</v>
      </c>
      <c r="O24" s="17">
        <v>7</v>
      </c>
      <c r="P24" s="17"/>
      <c r="Q24" s="17"/>
      <c r="R24" s="17">
        <v>5</v>
      </c>
      <c r="S24" s="25">
        <f>R24/M24*100</f>
        <v>55.555555555555557</v>
      </c>
      <c r="T24" s="17">
        <v>4</v>
      </c>
      <c r="U24" s="25">
        <f>T24/M24*100</f>
        <v>44.444444444444443</v>
      </c>
      <c r="V24" s="17">
        <v>5</v>
      </c>
      <c r="W24" s="25">
        <f>V24/E24*100</f>
        <v>35.714285714285715</v>
      </c>
    </row>
    <row r="25" spans="1:23" x14ac:dyDescent="0.25">
      <c r="A25" s="72"/>
      <c r="B25" s="71"/>
      <c r="C25" s="101" t="s">
        <v>34</v>
      </c>
      <c r="D25" s="74"/>
      <c r="E25" s="31">
        <f>SUM(E23:E24)</f>
        <v>42</v>
      </c>
      <c r="F25" s="31">
        <f t="shared" ref="F25:H25" si="7">SUM(F23:F24)</f>
        <v>31</v>
      </c>
      <c r="G25" s="31">
        <f t="shared" si="7"/>
        <v>42</v>
      </c>
      <c r="H25" s="31">
        <f t="shared" si="7"/>
        <v>42</v>
      </c>
      <c r="I25" s="31"/>
      <c r="J25" s="31"/>
      <c r="K25" s="31"/>
      <c r="L25" s="31"/>
      <c r="M25" s="31">
        <f t="shared" ref="M25" si="8">SUM(M23:M24)</f>
        <v>26</v>
      </c>
      <c r="N25" s="32">
        <f>M25/E25*100</f>
        <v>61.904761904761905</v>
      </c>
      <c r="O25" s="31">
        <f t="shared" ref="O25" si="9">SUM(O23:O24)</f>
        <v>17</v>
      </c>
      <c r="P25" s="31"/>
      <c r="Q25" s="31"/>
      <c r="R25" s="31">
        <f t="shared" ref="R25" si="10">SUM(R23:R24)</f>
        <v>15</v>
      </c>
      <c r="S25" s="32">
        <f>R25/M25*100</f>
        <v>57.692307692307686</v>
      </c>
      <c r="T25" s="31">
        <f t="shared" ref="T25" si="11">SUM(T23:T24)</f>
        <v>11</v>
      </c>
      <c r="U25" s="32">
        <f>T25/M25*100</f>
        <v>42.307692307692307</v>
      </c>
      <c r="V25" s="31">
        <f t="shared" ref="V25" si="12">SUM(V23:V24)</f>
        <v>16</v>
      </c>
      <c r="W25" s="32">
        <f>V25/E25*100</f>
        <v>38.095238095238095</v>
      </c>
    </row>
    <row r="26" spans="1:23" x14ac:dyDescent="0.25">
      <c r="A26" s="72"/>
      <c r="B26" s="71"/>
      <c r="C26" s="102" t="s">
        <v>100</v>
      </c>
      <c r="D26" s="103"/>
      <c r="E26" s="35">
        <f>E25+E21</f>
        <v>111</v>
      </c>
      <c r="F26" s="35">
        <f t="shared" ref="F26:V26" si="13">F25+F21</f>
        <v>72</v>
      </c>
      <c r="G26" s="35">
        <f t="shared" si="13"/>
        <v>111</v>
      </c>
      <c r="H26" s="35">
        <f t="shared" si="13"/>
        <v>107</v>
      </c>
      <c r="I26" s="35"/>
      <c r="J26" s="35"/>
      <c r="K26" s="35">
        <f t="shared" si="13"/>
        <v>4</v>
      </c>
      <c r="L26" s="35"/>
      <c r="M26" s="35">
        <f t="shared" si="13"/>
        <v>69</v>
      </c>
      <c r="N26" s="36">
        <f>M26/E26*100</f>
        <v>62.162162162162161</v>
      </c>
      <c r="O26" s="35">
        <f t="shared" si="13"/>
        <v>46</v>
      </c>
      <c r="P26" s="35"/>
      <c r="Q26" s="35"/>
      <c r="R26" s="35">
        <f t="shared" si="13"/>
        <v>41</v>
      </c>
      <c r="S26" s="36">
        <f>R26/M26*100</f>
        <v>59.420289855072461</v>
      </c>
      <c r="T26" s="35">
        <f t="shared" si="13"/>
        <v>28</v>
      </c>
      <c r="U26" s="36">
        <f>T26/M26*100</f>
        <v>40.579710144927539</v>
      </c>
      <c r="V26" s="35">
        <f t="shared" si="13"/>
        <v>42</v>
      </c>
      <c r="W26" s="36">
        <f>V26/E26*100</f>
        <v>37.837837837837839</v>
      </c>
    </row>
  </sheetData>
  <mergeCells count="43">
    <mergeCell ref="B8:B26"/>
    <mergeCell ref="A8:A26"/>
    <mergeCell ref="C19:C20"/>
    <mergeCell ref="C9:C13"/>
    <mergeCell ref="C15:C16"/>
    <mergeCell ref="C8:W8"/>
    <mergeCell ref="C25:D25"/>
    <mergeCell ref="C21:D21"/>
    <mergeCell ref="C22:W22"/>
    <mergeCell ref="C26:D26"/>
    <mergeCell ref="C23:C24"/>
    <mergeCell ref="S5:S7"/>
    <mergeCell ref="U5:U7"/>
    <mergeCell ref="E4:F4"/>
    <mergeCell ref="G4:L4"/>
    <mergeCell ref="M4:O4"/>
    <mergeCell ref="E5:E7"/>
    <mergeCell ref="F5:F7"/>
    <mergeCell ref="G5:J5"/>
    <mergeCell ref="K5:K7"/>
    <mergeCell ref="L5:L7"/>
    <mergeCell ref="G6:G7"/>
    <mergeCell ref="H6:H7"/>
    <mergeCell ref="I6:I7"/>
    <mergeCell ref="J6:J7"/>
    <mergeCell ref="M5:M7"/>
    <mergeCell ref="N5:N7"/>
    <mergeCell ref="C1:W1"/>
    <mergeCell ref="C2:W2"/>
    <mergeCell ref="A3:W3"/>
    <mergeCell ref="D4:D7"/>
    <mergeCell ref="A4:A7"/>
    <mergeCell ref="C4:C7"/>
    <mergeCell ref="B4:B7"/>
    <mergeCell ref="V5:V7"/>
    <mergeCell ref="V4:W4"/>
    <mergeCell ref="P4:U4"/>
    <mergeCell ref="W5:W7"/>
    <mergeCell ref="O5:O7"/>
    <mergeCell ref="P5:P7"/>
    <mergeCell ref="Q5:Q7"/>
    <mergeCell ref="R5:R7"/>
    <mergeCell ref="T5:T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"/>
  <sheetViews>
    <sheetView tabSelected="1" topLeftCell="B1" zoomScaleNormal="100" workbookViewId="0">
      <pane ySplit="7" topLeftCell="A14" activePane="bottomLeft" state="frozen"/>
      <selection pane="bottomLeft" activeCell="V25" sqref="V25"/>
    </sheetView>
  </sheetViews>
  <sheetFormatPr defaultRowHeight="15.75" x14ac:dyDescent="0.25"/>
  <cols>
    <col min="1" max="1" width="4.85546875" style="2" customWidth="1"/>
    <col min="2" max="2" width="32.85546875" style="2" customWidth="1"/>
    <col min="3" max="3" width="18.7109375" style="2" customWidth="1"/>
    <col min="4" max="4" width="24.85546875" style="2" customWidth="1"/>
    <col min="5" max="12" width="9.28515625" style="2" bestFit="1" customWidth="1"/>
    <col min="13" max="13" width="9.140625" style="2" customWidth="1"/>
    <col min="14" max="14" width="8.85546875" style="2" customWidth="1"/>
    <col min="15" max="18" width="9.28515625" style="2" bestFit="1" customWidth="1"/>
    <col min="19" max="19" width="11.5703125" style="2" bestFit="1" customWidth="1"/>
    <col min="20" max="20" width="9.28515625" style="2" bestFit="1" customWidth="1"/>
    <col min="21" max="21" width="10.7109375" style="2" customWidth="1"/>
    <col min="22" max="22" width="9.28515625" style="2" bestFit="1" customWidth="1"/>
    <col min="23" max="23" width="12.28515625" style="2" customWidth="1"/>
    <col min="24" max="28" width="9.28515625" style="2" bestFit="1" customWidth="1"/>
    <col min="29" max="29" width="9.28515625" style="2" customWidth="1"/>
    <col min="30" max="32" width="9.28515625" style="2" bestFit="1" customWidth="1"/>
    <col min="33" max="33" width="9.28515625" style="2" customWidth="1"/>
    <col min="34" max="34" width="9.28515625" style="2" bestFit="1" customWidth="1"/>
    <col min="35" max="35" width="9.28515625" style="2" customWidth="1"/>
    <col min="36" max="37" width="9.28515625" style="2" bestFit="1" customWidth="1"/>
    <col min="38" max="38" width="12.140625" style="2" customWidth="1"/>
    <col min="39" max="16384" width="9.140625" style="2"/>
  </cols>
  <sheetData>
    <row r="1" spans="1:38" x14ac:dyDescent="0.25">
      <c r="A1" s="7"/>
      <c r="B1" s="7"/>
      <c r="C1" s="56" t="s">
        <v>66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x14ac:dyDescent="0.25">
      <c r="A2" s="9"/>
      <c r="B2" s="9"/>
      <c r="C2" s="57" t="s">
        <v>35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38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38" x14ac:dyDescent="0.25">
      <c r="A4" s="64" t="s">
        <v>30</v>
      </c>
      <c r="B4" s="61" t="s">
        <v>52</v>
      </c>
      <c r="C4" s="55" t="s">
        <v>45</v>
      </c>
      <c r="D4" s="68" t="s">
        <v>44</v>
      </c>
      <c r="E4" s="92" t="s">
        <v>1</v>
      </c>
      <c r="F4" s="92"/>
      <c r="G4" s="93" t="s">
        <v>2</v>
      </c>
      <c r="H4" s="93"/>
      <c r="I4" s="93"/>
      <c r="J4" s="93"/>
      <c r="K4" s="93"/>
      <c r="L4" s="93"/>
      <c r="M4" s="92" t="s">
        <v>3</v>
      </c>
      <c r="N4" s="92"/>
      <c r="O4" s="92"/>
      <c r="P4" s="93" t="s">
        <v>31</v>
      </c>
      <c r="Q4" s="93"/>
      <c r="R4" s="93"/>
      <c r="S4" s="93"/>
      <c r="T4" s="93"/>
      <c r="U4" s="93"/>
      <c r="V4" s="92" t="s">
        <v>4</v>
      </c>
      <c r="W4" s="92"/>
    </row>
    <row r="5" spans="1:38" x14ac:dyDescent="0.25">
      <c r="A5" s="65"/>
      <c r="B5" s="62"/>
      <c r="C5" s="55"/>
      <c r="D5" s="69"/>
      <c r="E5" s="92" t="s">
        <v>8</v>
      </c>
      <c r="F5" s="92" t="s">
        <v>9</v>
      </c>
      <c r="G5" s="93" t="s">
        <v>10</v>
      </c>
      <c r="H5" s="93"/>
      <c r="I5" s="93"/>
      <c r="J5" s="93"/>
      <c r="K5" s="93" t="s">
        <v>11</v>
      </c>
      <c r="L5" s="93" t="s">
        <v>12</v>
      </c>
      <c r="M5" s="91" t="s">
        <v>8</v>
      </c>
      <c r="N5" s="95" t="s">
        <v>5</v>
      </c>
      <c r="O5" s="91" t="s">
        <v>13</v>
      </c>
      <c r="P5" s="94" t="s">
        <v>14</v>
      </c>
      <c r="Q5" s="94" t="s">
        <v>15</v>
      </c>
      <c r="R5" s="94" t="s">
        <v>16</v>
      </c>
      <c r="S5" s="94" t="s">
        <v>6</v>
      </c>
      <c r="T5" s="94" t="s">
        <v>17</v>
      </c>
      <c r="U5" s="94" t="s">
        <v>7</v>
      </c>
      <c r="V5" s="91" t="s">
        <v>8</v>
      </c>
      <c r="W5" s="91" t="s">
        <v>18</v>
      </c>
      <c r="AK5" s="2" t="s">
        <v>32</v>
      </c>
    </row>
    <row r="6" spans="1:38" x14ac:dyDescent="0.25">
      <c r="A6" s="65"/>
      <c r="B6" s="62"/>
      <c r="C6" s="55"/>
      <c r="D6" s="69"/>
      <c r="E6" s="92"/>
      <c r="F6" s="92"/>
      <c r="G6" s="93" t="s">
        <v>8</v>
      </c>
      <c r="H6" s="94" t="s">
        <v>19</v>
      </c>
      <c r="I6" s="93" t="s">
        <v>20</v>
      </c>
      <c r="J6" s="93" t="s">
        <v>21</v>
      </c>
      <c r="K6" s="93"/>
      <c r="L6" s="93"/>
      <c r="M6" s="91"/>
      <c r="N6" s="96"/>
      <c r="O6" s="91"/>
      <c r="P6" s="94"/>
      <c r="Q6" s="94"/>
      <c r="R6" s="94"/>
      <c r="S6" s="94"/>
      <c r="T6" s="94"/>
      <c r="U6" s="94"/>
      <c r="V6" s="91"/>
      <c r="W6" s="91"/>
    </row>
    <row r="7" spans="1:38" ht="46.5" customHeight="1" x14ac:dyDescent="0.25">
      <c r="A7" s="66"/>
      <c r="B7" s="63"/>
      <c r="C7" s="55"/>
      <c r="D7" s="70"/>
      <c r="E7" s="92"/>
      <c r="F7" s="92"/>
      <c r="G7" s="93"/>
      <c r="H7" s="94"/>
      <c r="I7" s="93"/>
      <c r="J7" s="93"/>
      <c r="K7" s="93"/>
      <c r="L7" s="93"/>
      <c r="M7" s="91"/>
      <c r="N7" s="97"/>
      <c r="O7" s="91"/>
      <c r="P7" s="94"/>
      <c r="Q7" s="94"/>
      <c r="R7" s="94"/>
      <c r="S7" s="94"/>
      <c r="T7" s="94"/>
      <c r="U7" s="94"/>
      <c r="V7" s="91"/>
      <c r="W7" s="91"/>
    </row>
    <row r="8" spans="1:38" x14ac:dyDescent="0.25">
      <c r="A8" s="33"/>
      <c r="B8" s="34"/>
      <c r="C8" s="80" t="s">
        <v>65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38" ht="15.75" customHeight="1" x14ac:dyDescent="0.25">
      <c r="A9" s="72">
        <v>1</v>
      </c>
      <c r="B9" s="71" t="s">
        <v>51</v>
      </c>
      <c r="C9" s="98" t="s">
        <v>23</v>
      </c>
      <c r="D9" s="14" t="s">
        <v>90</v>
      </c>
      <c r="E9" s="11">
        <v>1</v>
      </c>
      <c r="F9" s="11">
        <v>1</v>
      </c>
      <c r="G9" s="14">
        <v>1</v>
      </c>
      <c r="H9" s="14">
        <v>1</v>
      </c>
      <c r="I9" s="14"/>
      <c r="J9" s="14"/>
      <c r="K9" s="14"/>
      <c r="L9" s="14"/>
      <c r="M9" s="11">
        <v>1</v>
      </c>
      <c r="N9" s="12">
        <f>M9/E9*100</f>
        <v>100</v>
      </c>
      <c r="O9" s="11">
        <v>1</v>
      </c>
      <c r="P9" s="14"/>
      <c r="Q9" s="14"/>
      <c r="R9" s="14">
        <v>1</v>
      </c>
      <c r="S9" s="27">
        <f>R9/M9*100</f>
        <v>100</v>
      </c>
      <c r="T9" s="14"/>
      <c r="U9" s="14"/>
      <c r="V9" s="11"/>
      <c r="W9" s="11"/>
    </row>
    <row r="10" spans="1:38" ht="31.5" x14ac:dyDescent="0.25">
      <c r="A10" s="72"/>
      <c r="B10" s="71"/>
      <c r="C10" s="100"/>
      <c r="D10" s="14" t="s">
        <v>91</v>
      </c>
      <c r="E10" s="11">
        <v>1</v>
      </c>
      <c r="F10" s="11">
        <v>1</v>
      </c>
      <c r="G10" s="14">
        <v>1</v>
      </c>
      <c r="H10" s="14">
        <v>1</v>
      </c>
      <c r="I10" s="14"/>
      <c r="J10" s="14"/>
      <c r="K10" s="14"/>
      <c r="L10" s="14"/>
      <c r="M10" s="11">
        <v>1</v>
      </c>
      <c r="N10" s="12">
        <f t="shared" ref="N10:N18" si="0">M10/E10*100</f>
        <v>100</v>
      </c>
      <c r="O10" s="11">
        <v>1</v>
      </c>
      <c r="P10" s="14"/>
      <c r="Q10" s="14"/>
      <c r="R10" s="14">
        <v>1</v>
      </c>
      <c r="S10" s="27">
        <f t="shared" ref="S10:S18" si="1">R10/M10*100</f>
        <v>100</v>
      </c>
      <c r="T10" s="14"/>
      <c r="U10" s="14"/>
      <c r="V10" s="11"/>
      <c r="W10" s="11"/>
    </row>
    <row r="11" spans="1:38" ht="31.5" x14ac:dyDescent="0.25">
      <c r="A11" s="72"/>
      <c r="B11" s="71"/>
      <c r="C11" s="100"/>
      <c r="D11" s="14" t="s">
        <v>92</v>
      </c>
      <c r="E11" s="11">
        <v>1</v>
      </c>
      <c r="F11" s="11">
        <v>1</v>
      </c>
      <c r="G11" s="14">
        <v>1</v>
      </c>
      <c r="H11" s="14">
        <v>1</v>
      </c>
      <c r="I11" s="14"/>
      <c r="J11" s="14"/>
      <c r="K11" s="14"/>
      <c r="L11" s="14"/>
      <c r="M11" s="11">
        <v>1</v>
      </c>
      <c r="N11" s="12">
        <f t="shared" si="0"/>
        <v>100</v>
      </c>
      <c r="O11" s="11">
        <v>1</v>
      </c>
      <c r="P11" s="14"/>
      <c r="Q11" s="14"/>
      <c r="R11" s="14">
        <v>1</v>
      </c>
      <c r="S11" s="27">
        <f t="shared" si="1"/>
        <v>100</v>
      </c>
      <c r="T11" s="14"/>
      <c r="U11" s="14"/>
      <c r="V11" s="11"/>
      <c r="W11" s="11"/>
    </row>
    <row r="12" spans="1:38" ht="31.5" x14ac:dyDescent="0.25">
      <c r="A12" s="72"/>
      <c r="B12" s="71"/>
      <c r="C12" s="100"/>
      <c r="D12" s="14" t="s">
        <v>93</v>
      </c>
      <c r="E12" s="11"/>
      <c r="F12" s="11"/>
      <c r="G12" s="14"/>
      <c r="H12" s="14"/>
      <c r="I12" s="14"/>
      <c r="J12" s="14"/>
      <c r="K12" s="14"/>
      <c r="L12" s="14"/>
      <c r="M12" s="11"/>
      <c r="N12" s="12"/>
      <c r="O12" s="11"/>
      <c r="P12" s="14"/>
      <c r="Q12" s="14"/>
      <c r="R12" s="14"/>
      <c r="S12" s="27"/>
      <c r="T12" s="14"/>
      <c r="U12" s="14"/>
      <c r="V12" s="11"/>
      <c r="W12" s="11"/>
    </row>
    <row r="13" spans="1:38" ht="31.5" x14ac:dyDescent="0.25">
      <c r="A13" s="72"/>
      <c r="B13" s="71"/>
      <c r="C13" s="99"/>
      <c r="D13" s="14" t="s">
        <v>94</v>
      </c>
      <c r="E13" s="11">
        <v>5</v>
      </c>
      <c r="F13" s="11">
        <v>5</v>
      </c>
      <c r="G13" s="14">
        <v>5</v>
      </c>
      <c r="H13" s="14">
        <v>5</v>
      </c>
      <c r="I13" s="14"/>
      <c r="J13" s="14"/>
      <c r="K13" s="14"/>
      <c r="L13" s="14"/>
      <c r="M13" s="11">
        <v>5</v>
      </c>
      <c r="N13" s="12">
        <f t="shared" si="0"/>
        <v>100</v>
      </c>
      <c r="O13" s="11">
        <v>5</v>
      </c>
      <c r="P13" s="14"/>
      <c r="Q13" s="14"/>
      <c r="R13" s="14">
        <v>5</v>
      </c>
      <c r="S13" s="27">
        <f t="shared" si="1"/>
        <v>100</v>
      </c>
      <c r="T13" s="14"/>
      <c r="U13" s="14"/>
      <c r="V13" s="11"/>
      <c r="W13" s="11"/>
    </row>
    <row r="14" spans="1:38" ht="47.25" x14ac:dyDescent="0.25">
      <c r="A14" s="72"/>
      <c r="B14" s="71"/>
      <c r="C14" s="18" t="s">
        <v>25</v>
      </c>
      <c r="D14" s="14" t="s">
        <v>95</v>
      </c>
      <c r="E14" s="11">
        <v>5</v>
      </c>
      <c r="F14" s="11">
        <v>1</v>
      </c>
      <c r="G14" s="14">
        <v>5</v>
      </c>
      <c r="H14" s="14">
        <v>5</v>
      </c>
      <c r="I14" s="14"/>
      <c r="J14" s="14"/>
      <c r="K14" s="14"/>
      <c r="L14" s="14"/>
      <c r="M14" s="11">
        <v>5</v>
      </c>
      <c r="N14" s="12">
        <f t="shared" si="0"/>
        <v>100</v>
      </c>
      <c r="O14" s="11">
        <v>1</v>
      </c>
      <c r="P14" s="14"/>
      <c r="Q14" s="14"/>
      <c r="R14" s="14">
        <v>5</v>
      </c>
      <c r="S14" s="27">
        <f t="shared" si="1"/>
        <v>100</v>
      </c>
      <c r="T14" s="14"/>
      <c r="U14" s="14"/>
      <c r="V14" s="11"/>
      <c r="W14" s="11"/>
    </row>
    <row r="15" spans="1:38" ht="31.5" x14ac:dyDescent="0.25">
      <c r="A15" s="72"/>
      <c r="B15" s="71"/>
      <c r="C15" s="18" t="s">
        <v>24</v>
      </c>
      <c r="D15" s="14" t="s">
        <v>96</v>
      </c>
      <c r="E15" s="11">
        <v>2</v>
      </c>
      <c r="F15" s="11">
        <v>1</v>
      </c>
      <c r="G15" s="14">
        <v>2</v>
      </c>
      <c r="H15" s="14">
        <v>2</v>
      </c>
      <c r="I15" s="14"/>
      <c r="J15" s="14"/>
      <c r="K15" s="14"/>
      <c r="L15" s="14"/>
      <c r="M15" s="11">
        <v>2</v>
      </c>
      <c r="N15" s="12">
        <f t="shared" si="0"/>
        <v>100</v>
      </c>
      <c r="O15" s="11">
        <v>1</v>
      </c>
      <c r="P15" s="14"/>
      <c r="Q15" s="14"/>
      <c r="R15" s="14">
        <v>2</v>
      </c>
      <c r="S15" s="27">
        <f t="shared" si="1"/>
        <v>100</v>
      </c>
      <c r="T15" s="14"/>
      <c r="U15" s="14"/>
      <c r="V15" s="11"/>
      <c r="W15" s="11"/>
    </row>
    <row r="16" spans="1:38" ht="31.5" x14ac:dyDescent="0.25">
      <c r="A16" s="72"/>
      <c r="B16" s="71"/>
      <c r="C16" s="18" t="s">
        <v>27</v>
      </c>
      <c r="D16" s="14" t="s">
        <v>97</v>
      </c>
      <c r="E16" s="11">
        <v>3</v>
      </c>
      <c r="F16" s="11">
        <v>2</v>
      </c>
      <c r="G16" s="14">
        <v>3</v>
      </c>
      <c r="H16" s="14">
        <v>3</v>
      </c>
      <c r="I16" s="14"/>
      <c r="J16" s="14"/>
      <c r="K16" s="14"/>
      <c r="L16" s="14"/>
      <c r="M16" s="11">
        <v>3</v>
      </c>
      <c r="N16" s="12">
        <f t="shared" si="0"/>
        <v>100</v>
      </c>
      <c r="O16" s="11">
        <v>2</v>
      </c>
      <c r="P16" s="14"/>
      <c r="Q16" s="14"/>
      <c r="R16" s="14">
        <v>3</v>
      </c>
      <c r="S16" s="27">
        <f t="shared" si="1"/>
        <v>100</v>
      </c>
      <c r="T16" s="14"/>
      <c r="U16" s="14"/>
      <c r="V16" s="11"/>
      <c r="W16" s="11"/>
    </row>
    <row r="17" spans="1:23" ht="47.25" x14ac:dyDescent="0.25">
      <c r="A17" s="72"/>
      <c r="B17" s="71"/>
      <c r="C17" s="18" t="s">
        <v>22</v>
      </c>
      <c r="D17" s="14" t="s">
        <v>98</v>
      </c>
      <c r="E17" s="11">
        <v>3</v>
      </c>
      <c r="F17" s="11">
        <v>2</v>
      </c>
      <c r="G17" s="14">
        <v>3</v>
      </c>
      <c r="H17" s="14">
        <v>3</v>
      </c>
      <c r="I17" s="14"/>
      <c r="J17" s="14"/>
      <c r="K17" s="14"/>
      <c r="L17" s="14"/>
      <c r="M17" s="11">
        <v>3</v>
      </c>
      <c r="N17" s="12">
        <f t="shared" si="0"/>
        <v>100</v>
      </c>
      <c r="O17" s="11">
        <v>2</v>
      </c>
      <c r="P17" s="14"/>
      <c r="Q17" s="14"/>
      <c r="R17" s="14">
        <v>3</v>
      </c>
      <c r="S17" s="27">
        <f t="shared" si="1"/>
        <v>100</v>
      </c>
      <c r="T17" s="14"/>
      <c r="U17" s="14"/>
      <c r="V17" s="11"/>
      <c r="W17" s="11"/>
    </row>
    <row r="18" spans="1:23" ht="63" x14ac:dyDescent="0.25">
      <c r="A18" s="72"/>
      <c r="B18" s="71"/>
      <c r="C18" s="18" t="s">
        <v>28</v>
      </c>
      <c r="D18" s="14" t="s">
        <v>99</v>
      </c>
      <c r="E18" s="11">
        <v>6</v>
      </c>
      <c r="F18" s="11">
        <v>4</v>
      </c>
      <c r="G18" s="14">
        <v>6</v>
      </c>
      <c r="H18" s="14">
        <v>6</v>
      </c>
      <c r="I18" s="14"/>
      <c r="J18" s="14"/>
      <c r="K18" s="14"/>
      <c r="L18" s="14"/>
      <c r="M18" s="11">
        <v>5</v>
      </c>
      <c r="N18" s="12">
        <f t="shared" si="0"/>
        <v>83.333333333333343</v>
      </c>
      <c r="O18" s="11">
        <v>4</v>
      </c>
      <c r="P18" s="14"/>
      <c r="Q18" s="14"/>
      <c r="R18" s="14">
        <v>5</v>
      </c>
      <c r="S18" s="27">
        <f>R18/M18*100</f>
        <v>100</v>
      </c>
      <c r="T18" s="14"/>
      <c r="U18" s="14"/>
      <c r="V18" s="11">
        <v>1</v>
      </c>
      <c r="W18" s="11">
        <f>V18/E18*100</f>
        <v>16.666666666666664</v>
      </c>
    </row>
    <row r="19" spans="1:23" x14ac:dyDescent="0.25">
      <c r="A19" s="72"/>
      <c r="B19" s="71"/>
      <c r="C19" s="51" t="s">
        <v>34</v>
      </c>
      <c r="D19" s="52"/>
      <c r="E19" s="19">
        <f>SUM(E9:E18)</f>
        <v>27</v>
      </c>
      <c r="F19" s="19">
        <f>SUM(F9:F18)</f>
        <v>18</v>
      </c>
      <c r="G19" s="19">
        <f>SUM(G9:G18)</f>
        <v>27</v>
      </c>
      <c r="H19" s="19">
        <f>SUM(H9:H18)</f>
        <v>27</v>
      </c>
      <c r="I19" s="19"/>
      <c r="J19" s="19"/>
      <c r="K19" s="19"/>
      <c r="L19" s="19"/>
      <c r="M19" s="19">
        <f>SUM(M9:M18)</f>
        <v>26</v>
      </c>
      <c r="N19" s="24">
        <f>M19/E19*100</f>
        <v>96.296296296296291</v>
      </c>
      <c r="O19" s="19">
        <f>SUM(O9:O18)</f>
        <v>18</v>
      </c>
      <c r="P19" s="19"/>
      <c r="Q19" s="19"/>
      <c r="R19" s="19">
        <f>SUM(R9:R18)</f>
        <v>26</v>
      </c>
      <c r="S19" s="24">
        <f>R19/M19*100</f>
        <v>100</v>
      </c>
      <c r="T19" s="19"/>
      <c r="U19" s="19"/>
      <c r="V19" s="19"/>
      <c r="W19" s="19"/>
    </row>
    <row r="20" spans="1:23" x14ac:dyDescent="0.25">
      <c r="A20" s="72"/>
      <c r="B20" s="71"/>
      <c r="C20" s="106" t="s">
        <v>64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</row>
    <row r="21" spans="1:23" ht="31.5" x14ac:dyDescent="0.25">
      <c r="A21" s="72"/>
      <c r="B21" s="71"/>
      <c r="C21" s="104" t="s">
        <v>33</v>
      </c>
      <c r="D21" s="17" t="s">
        <v>62</v>
      </c>
      <c r="E21" s="17">
        <v>8</v>
      </c>
      <c r="F21" s="17">
        <v>7</v>
      </c>
      <c r="G21" s="17">
        <v>8</v>
      </c>
      <c r="H21" s="17">
        <v>8</v>
      </c>
      <c r="I21" s="17"/>
      <c r="J21" s="17"/>
      <c r="K21" s="17"/>
      <c r="L21" s="17"/>
      <c r="M21" s="17">
        <v>8</v>
      </c>
      <c r="N21" s="25">
        <f>M21/E21*100</f>
        <v>100</v>
      </c>
      <c r="O21" s="17">
        <v>7</v>
      </c>
      <c r="P21" s="17"/>
      <c r="Q21" s="17"/>
      <c r="R21" s="17">
        <v>8</v>
      </c>
      <c r="S21" s="25">
        <f>R21/M21*100</f>
        <v>100</v>
      </c>
      <c r="T21" s="17"/>
      <c r="U21" s="17"/>
      <c r="V21" s="17"/>
      <c r="W21" s="17"/>
    </row>
    <row r="22" spans="1:23" ht="31.5" x14ac:dyDescent="0.25">
      <c r="A22" s="72"/>
      <c r="B22" s="71"/>
      <c r="C22" s="105"/>
      <c r="D22" s="17" t="s">
        <v>61</v>
      </c>
      <c r="E22" s="17">
        <v>2</v>
      </c>
      <c r="F22" s="17">
        <v>1</v>
      </c>
      <c r="G22" s="17">
        <v>2</v>
      </c>
      <c r="H22" s="17">
        <v>2</v>
      </c>
      <c r="I22" s="17"/>
      <c r="J22" s="17"/>
      <c r="K22" s="17"/>
      <c r="L22" s="17"/>
      <c r="M22" s="17">
        <v>2</v>
      </c>
      <c r="N22" s="25">
        <f>M22/E22*100</f>
        <v>100</v>
      </c>
      <c r="O22" s="17">
        <v>1</v>
      </c>
      <c r="P22" s="17"/>
      <c r="Q22" s="17"/>
      <c r="R22" s="17">
        <v>2</v>
      </c>
      <c r="S22" s="25">
        <f>R22/M22*100</f>
        <v>100</v>
      </c>
      <c r="T22" s="17"/>
      <c r="U22" s="17"/>
      <c r="V22" s="17"/>
      <c r="W22" s="17"/>
    </row>
    <row r="23" spans="1:23" x14ac:dyDescent="0.25">
      <c r="A23" s="72"/>
      <c r="B23" s="71"/>
      <c r="C23" s="51" t="s">
        <v>34</v>
      </c>
      <c r="D23" s="52"/>
      <c r="E23" s="15">
        <f>SUM(E21:E22)</f>
        <v>10</v>
      </c>
      <c r="F23" s="15">
        <f t="shared" ref="F23:H23" si="2">SUM(F21:F22)</f>
        <v>8</v>
      </c>
      <c r="G23" s="15">
        <f t="shared" si="2"/>
        <v>10</v>
      </c>
      <c r="H23" s="15">
        <f t="shared" si="2"/>
        <v>10</v>
      </c>
      <c r="I23" s="15"/>
      <c r="J23" s="15"/>
      <c r="K23" s="15"/>
      <c r="L23" s="15"/>
      <c r="M23" s="15">
        <f t="shared" ref="M23" si="3">SUM(M21:M22)</f>
        <v>10</v>
      </c>
      <c r="N23" s="16">
        <f>M23/E23*100</f>
        <v>100</v>
      </c>
      <c r="O23" s="15">
        <f t="shared" ref="O23" si="4">SUM(O21:O22)</f>
        <v>8</v>
      </c>
      <c r="P23" s="15"/>
      <c r="Q23" s="15"/>
      <c r="R23" s="15">
        <f t="shared" ref="R23" si="5">SUM(R21:R22)</f>
        <v>10</v>
      </c>
      <c r="S23" s="16">
        <f>R23/M23*100</f>
        <v>100</v>
      </c>
      <c r="T23" s="15"/>
      <c r="U23" s="15"/>
      <c r="V23" s="15"/>
      <c r="W23" s="15"/>
    </row>
    <row r="24" spans="1:23" x14ac:dyDescent="0.25">
      <c r="A24" s="72"/>
      <c r="B24" s="71"/>
      <c r="C24" s="102" t="s">
        <v>100</v>
      </c>
      <c r="D24" s="103"/>
      <c r="E24" s="35">
        <f>E23+E19</f>
        <v>37</v>
      </c>
      <c r="F24" s="35">
        <f t="shared" ref="F24:R24" si="6">F23+F19</f>
        <v>26</v>
      </c>
      <c r="G24" s="35">
        <f t="shared" si="6"/>
        <v>37</v>
      </c>
      <c r="H24" s="35">
        <f t="shared" si="6"/>
        <v>37</v>
      </c>
      <c r="I24" s="35"/>
      <c r="J24" s="35"/>
      <c r="K24" s="35"/>
      <c r="L24" s="35"/>
      <c r="M24" s="35">
        <f t="shared" si="6"/>
        <v>36</v>
      </c>
      <c r="N24" s="36">
        <f>M24/E24*100</f>
        <v>97.297297297297305</v>
      </c>
      <c r="O24" s="35">
        <f t="shared" si="6"/>
        <v>26</v>
      </c>
      <c r="P24" s="35"/>
      <c r="Q24" s="35"/>
      <c r="R24" s="35">
        <f t="shared" si="6"/>
        <v>36</v>
      </c>
      <c r="S24" s="36">
        <f>R24/M24*100</f>
        <v>100</v>
      </c>
      <c r="T24" s="35"/>
      <c r="U24" s="35"/>
      <c r="V24" s="35"/>
      <c r="W24" s="35"/>
    </row>
  </sheetData>
  <mergeCells count="41">
    <mergeCell ref="B9:B24"/>
    <mergeCell ref="A9:A24"/>
    <mergeCell ref="C19:D19"/>
    <mergeCell ref="C9:C13"/>
    <mergeCell ref="L5:L7"/>
    <mergeCell ref="C20:W20"/>
    <mergeCell ref="T5:T7"/>
    <mergeCell ref="C23:D23"/>
    <mergeCell ref="C24:D24"/>
    <mergeCell ref="V5:V7"/>
    <mergeCell ref="F5:F7"/>
    <mergeCell ref="G5:J5"/>
    <mergeCell ref="C8:W8"/>
    <mergeCell ref="C21:C22"/>
    <mergeCell ref="K5:K7"/>
    <mergeCell ref="W5:W7"/>
    <mergeCell ref="G6:G7"/>
    <mergeCell ref="H6:H7"/>
    <mergeCell ref="I6:I7"/>
    <mergeCell ref="J6:J7"/>
    <mergeCell ref="P5:P7"/>
    <mergeCell ref="Q5:Q7"/>
    <mergeCell ref="R5:R7"/>
    <mergeCell ref="S5:S7"/>
    <mergeCell ref="U5:U7"/>
    <mergeCell ref="M5:M7"/>
    <mergeCell ref="N5:N7"/>
    <mergeCell ref="O5:O7"/>
    <mergeCell ref="C1:W1"/>
    <mergeCell ref="C2:W2"/>
    <mergeCell ref="A3:W3"/>
    <mergeCell ref="A4:A7"/>
    <mergeCell ref="B4:B7"/>
    <mergeCell ref="C4:C7"/>
    <mergeCell ref="D4:D7"/>
    <mergeCell ref="E4:F4"/>
    <mergeCell ref="G4:L4"/>
    <mergeCell ref="M4:O4"/>
    <mergeCell ref="P4:U4"/>
    <mergeCell ref="V4:W4"/>
    <mergeCell ref="E5:E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Normal="100" workbookViewId="0">
      <pane ySplit="8" topLeftCell="A9" activePane="bottomLeft" state="frozen"/>
      <selection pane="bottomLeft" activeCell="O26" sqref="O26"/>
    </sheetView>
  </sheetViews>
  <sheetFormatPr defaultRowHeight="15.75" x14ac:dyDescent="0.25"/>
  <cols>
    <col min="1" max="1" width="6.42578125" style="2" customWidth="1"/>
    <col min="2" max="2" width="34.7109375" style="2" customWidth="1"/>
    <col min="3" max="3" width="25.5703125" style="2" customWidth="1"/>
    <col min="4" max="5" width="9.140625" style="2" customWidth="1"/>
    <col min="6" max="6" width="9.85546875" style="2" customWidth="1"/>
    <col min="7" max="7" width="14.140625" style="2" customWidth="1"/>
    <col min="8" max="8" width="8" style="2" customWidth="1"/>
    <col min="9" max="9" width="8.5703125" style="2" customWidth="1"/>
    <col min="10" max="12" width="9.140625" style="2"/>
    <col min="13" max="13" width="11.7109375" style="2" customWidth="1"/>
    <col min="14" max="15" width="9.140625" style="2"/>
    <col min="16" max="16" width="10.5703125" style="2" bestFit="1" customWidth="1"/>
    <col min="17" max="17" width="9.140625" style="2"/>
    <col min="18" max="18" width="14.7109375" style="2" bestFit="1" customWidth="1"/>
    <col min="19" max="19" width="9.140625" style="2"/>
    <col min="20" max="20" width="13.85546875" style="2" customWidth="1"/>
    <col min="21" max="21" width="9.140625" style="2"/>
    <col min="22" max="22" width="12.28515625" style="2" customWidth="1"/>
    <col min="23" max="16384" width="9.140625" style="2"/>
  </cols>
  <sheetData>
    <row r="1" spans="1:22" s="13" customFormat="1" x14ac:dyDescent="0.25"/>
    <row r="2" spans="1:22" x14ac:dyDescent="0.25">
      <c r="C2" s="56" t="s">
        <v>67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x14ac:dyDescent="0.25"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1:22" x14ac:dyDescent="0.25">
      <c r="C4" s="108" t="s">
        <v>46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2" x14ac:dyDescent="0.25">
      <c r="A5" s="111" t="s">
        <v>41</v>
      </c>
      <c r="B5" s="111" t="s">
        <v>52</v>
      </c>
      <c r="C5" s="55" t="s">
        <v>36</v>
      </c>
      <c r="D5" s="67" t="s">
        <v>1</v>
      </c>
      <c r="E5" s="67"/>
      <c r="F5" s="55" t="s">
        <v>2</v>
      </c>
      <c r="G5" s="55"/>
      <c r="H5" s="55"/>
      <c r="I5" s="55"/>
      <c r="J5" s="55"/>
      <c r="K5" s="55"/>
      <c r="L5" s="67" t="s">
        <v>3</v>
      </c>
      <c r="M5" s="67"/>
      <c r="N5" s="67"/>
      <c r="O5" s="55" t="s">
        <v>31</v>
      </c>
      <c r="P5" s="55"/>
      <c r="Q5" s="55"/>
      <c r="R5" s="55"/>
      <c r="S5" s="55"/>
      <c r="T5" s="55"/>
      <c r="U5" s="67" t="s">
        <v>4</v>
      </c>
      <c r="V5" s="67"/>
    </row>
    <row r="6" spans="1:22" x14ac:dyDescent="0.25">
      <c r="A6" s="112"/>
      <c r="B6" s="112"/>
      <c r="C6" s="55"/>
      <c r="D6" s="67" t="s">
        <v>8</v>
      </c>
      <c r="E6" s="67" t="s">
        <v>13</v>
      </c>
      <c r="F6" s="55" t="s">
        <v>10</v>
      </c>
      <c r="G6" s="55"/>
      <c r="H6" s="55"/>
      <c r="I6" s="55"/>
      <c r="J6" s="55" t="s">
        <v>11</v>
      </c>
      <c r="K6" s="55" t="s">
        <v>12</v>
      </c>
      <c r="L6" s="67" t="s">
        <v>8</v>
      </c>
      <c r="M6" s="67" t="s">
        <v>5</v>
      </c>
      <c r="N6" s="67" t="s">
        <v>13</v>
      </c>
      <c r="O6" s="55" t="s">
        <v>14</v>
      </c>
      <c r="P6" s="55" t="s">
        <v>15</v>
      </c>
      <c r="Q6" s="55" t="s">
        <v>16</v>
      </c>
      <c r="R6" s="55" t="s">
        <v>6</v>
      </c>
      <c r="S6" s="55" t="s">
        <v>17</v>
      </c>
      <c r="T6" s="55" t="s">
        <v>40</v>
      </c>
      <c r="U6" s="67" t="s">
        <v>8</v>
      </c>
      <c r="V6" s="67" t="s">
        <v>18</v>
      </c>
    </row>
    <row r="7" spans="1:22" ht="18" customHeight="1" x14ac:dyDescent="0.25">
      <c r="A7" s="112"/>
      <c r="B7" s="112"/>
      <c r="C7" s="55"/>
      <c r="D7" s="67"/>
      <c r="E7" s="67"/>
      <c r="F7" s="55" t="s">
        <v>8</v>
      </c>
      <c r="G7" s="55" t="s">
        <v>19</v>
      </c>
      <c r="H7" s="55" t="s">
        <v>20</v>
      </c>
      <c r="I7" s="55" t="s">
        <v>21</v>
      </c>
      <c r="J7" s="55"/>
      <c r="K7" s="55"/>
      <c r="L7" s="67"/>
      <c r="M7" s="67"/>
      <c r="N7" s="67"/>
      <c r="O7" s="55"/>
      <c r="P7" s="55"/>
      <c r="Q7" s="55"/>
      <c r="R7" s="55"/>
      <c r="S7" s="55"/>
      <c r="T7" s="55"/>
      <c r="U7" s="67"/>
      <c r="V7" s="67"/>
    </row>
    <row r="8" spans="1:22" ht="60.75" customHeight="1" x14ac:dyDescent="0.25">
      <c r="A8" s="113"/>
      <c r="B8" s="113"/>
      <c r="C8" s="55"/>
      <c r="D8" s="67"/>
      <c r="E8" s="67"/>
      <c r="F8" s="55"/>
      <c r="G8" s="55"/>
      <c r="H8" s="55"/>
      <c r="I8" s="55"/>
      <c r="J8" s="55"/>
      <c r="K8" s="55"/>
      <c r="L8" s="67"/>
      <c r="M8" s="67"/>
      <c r="N8" s="67"/>
      <c r="O8" s="55"/>
      <c r="P8" s="55"/>
      <c r="Q8" s="55"/>
      <c r="R8" s="55"/>
      <c r="S8" s="55"/>
      <c r="T8" s="55"/>
      <c r="U8" s="67"/>
      <c r="V8" s="67"/>
    </row>
    <row r="9" spans="1:22" ht="15.75" customHeight="1" x14ac:dyDescent="0.25">
      <c r="A9" s="110">
        <v>1</v>
      </c>
      <c r="B9" s="109" t="s">
        <v>51</v>
      </c>
      <c r="C9" s="114" t="s">
        <v>65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6"/>
    </row>
    <row r="10" spans="1:22" ht="15.75" customHeight="1" x14ac:dyDescent="0.25">
      <c r="A10" s="110"/>
      <c r="B10" s="109"/>
      <c r="C10" s="30" t="s">
        <v>37</v>
      </c>
      <c r="D10" s="17">
        <v>422</v>
      </c>
      <c r="E10" s="17">
        <v>222</v>
      </c>
      <c r="F10" s="17">
        <v>422</v>
      </c>
      <c r="G10" s="17">
        <v>350</v>
      </c>
      <c r="H10" s="17">
        <v>1</v>
      </c>
      <c r="I10" s="17"/>
      <c r="J10" s="17">
        <v>71</v>
      </c>
      <c r="K10" s="17"/>
      <c r="L10" s="17">
        <v>123</v>
      </c>
      <c r="M10" s="25">
        <f>L10/D10*100</f>
        <v>29.14691943127962</v>
      </c>
      <c r="N10" s="17">
        <v>79</v>
      </c>
      <c r="O10" s="17"/>
      <c r="P10" s="17"/>
      <c r="Q10" s="17">
        <v>79</v>
      </c>
      <c r="R10" s="25">
        <f>Q10/L10*100</f>
        <v>64.22764227642277</v>
      </c>
      <c r="S10" s="17">
        <v>44</v>
      </c>
      <c r="T10" s="25">
        <f>S10/L10*100</f>
        <v>35.772357723577237</v>
      </c>
      <c r="U10" s="17">
        <v>299</v>
      </c>
      <c r="V10" s="25">
        <f>U10/D10*100</f>
        <v>70.853080568720387</v>
      </c>
    </row>
    <row r="11" spans="1:22" x14ac:dyDescent="0.25">
      <c r="A11" s="110"/>
      <c r="B11" s="109"/>
      <c r="C11" s="30" t="s">
        <v>38</v>
      </c>
      <c r="D11" s="17">
        <v>69</v>
      </c>
      <c r="E11" s="17">
        <v>41</v>
      </c>
      <c r="F11" s="17">
        <v>69</v>
      </c>
      <c r="G11" s="17">
        <v>65</v>
      </c>
      <c r="H11" s="17"/>
      <c r="I11" s="17"/>
      <c r="J11" s="17">
        <v>4</v>
      </c>
      <c r="K11" s="17"/>
      <c r="L11" s="17">
        <v>42</v>
      </c>
      <c r="M11" s="25">
        <f t="shared" ref="M11:M12" si="0">L11/D11*100</f>
        <v>60.869565217391312</v>
      </c>
      <c r="N11" s="17">
        <v>29</v>
      </c>
      <c r="O11" s="17"/>
      <c r="P11" s="17"/>
      <c r="Q11" s="17">
        <v>26</v>
      </c>
      <c r="R11" s="25">
        <f t="shared" ref="R11:R12" si="1">Q11/L11*100</f>
        <v>61.904761904761905</v>
      </c>
      <c r="S11" s="17">
        <v>16</v>
      </c>
      <c r="T11" s="25">
        <f t="shared" ref="T11:T12" si="2">S11/L11*100</f>
        <v>38.095238095238095</v>
      </c>
      <c r="U11" s="17">
        <v>27</v>
      </c>
      <c r="V11" s="25">
        <f t="shared" ref="V11:V12" si="3">U11/D11*100</f>
        <v>39.130434782608695</v>
      </c>
    </row>
    <row r="12" spans="1:22" x14ac:dyDescent="0.25">
      <c r="A12" s="110"/>
      <c r="B12" s="109"/>
      <c r="C12" s="30" t="s">
        <v>39</v>
      </c>
      <c r="D12" s="17">
        <v>27</v>
      </c>
      <c r="E12" s="17">
        <v>18</v>
      </c>
      <c r="F12" s="17">
        <v>27</v>
      </c>
      <c r="G12" s="17">
        <v>27</v>
      </c>
      <c r="H12" s="17"/>
      <c r="I12" s="17"/>
      <c r="J12" s="17"/>
      <c r="K12" s="17"/>
      <c r="L12" s="17">
        <v>27</v>
      </c>
      <c r="M12" s="25">
        <f t="shared" si="0"/>
        <v>100</v>
      </c>
      <c r="N12" s="17">
        <v>18</v>
      </c>
      <c r="O12" s="17"/>
      <c r="P12" s="17"/>
      <c r="Q12" s="17">
        <v>27</v>
      </c>
      <c r="R12" s="25">
        <f t="shared" si="1"/>
        <v>100</v>
      </c>
      <c r="S12" s="17"/>
      <c r="T12" s="25">
        <f t="shared" si="2"/>
        <v>0</v>
      </c>
      <c r="U12" s="17"/>
      <c r="V12" s="25">
        <f t="shared" si="3"/>
        <v>0</v>
      </c>
    </row>
    <row r="13" spans="1:22" x14ac:dyDescent="0.25">
      <c r="A13" s="110"/>
      <c r="B13" s="109"/>
      <c r="C13" s="28" t="s">
        <v>34</v>
      </c>
      <c r="D13" s="29">
        <f>SUM(D10:D12)</f>
        <v>518</v>
      </c>
      <c r="E13" s="29">
        <f t="shared" ref="E13:U13" si="4">SUM(E10:E12)</f>
        <v>281</v>
      </c>
      <c r="F13" s="29">
        <f t="shared" si="4"/>
        <v>518</v>
      </c>
      <c r="G13" s="29">
        <f t="shared" si="4"/>
        <v>442</v>
      </c>
      <c r="H13" s="29">
        <f t="shared" si="4"/>
        <v>1</v>
      </c>
      <c r="I13" s="29"/>
      <c r="J13" s="29">
        <f t="shared" si="4"/>
        <v>75</v>
      </c>
      <c r="K13" s="29"/>
      <c r="L13" s="39">
        <f t="shared" si="4"/>
        <v>192</v>
      </c>
      <c r="M13" s="24">
        <f>L13/D13*100</f>
        <v>37.065637065637063</v>
      </c>
      <c r="N13" s="29">
        <f t="shared" si="4"/>
        <v>126</v>
      </c>
      <c r="O13" s="29"/>
      <c r="P13" s="29"/>
      <c r="Q13" s="29">
        <f t="shared" si="4"/>
        <v>132</v>
      </c>
      <c r="R13" s="24">
        <f>Q13/L13*100</f>
        <v>68.75</v>
      </c>
      <c r="S13" s="29">
        <f t="shared" si="4"/>
        <v>60</v>
      </c>
      <c r="T13" s="24">
        <f>S13/L13*100</f>
        <v>31.25</v>
      </c>
      <c r="U13" s="29">
        <f t="shared" si="4"/>
        <v>326</v>
      </c>
      <c r="V13" s="24">
        <f>U13/D13*100</f>
        <v>62.93436293436293</v>
      </c>
    </row>
    <row r="14" spans="1:22" x14ac:dyDescent="0.25">
      <c r="A14" s="110"/>
      <c r="B14" s="109"/>
      <c r="C14" s="107" t="s">
        <v>64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</row>
    <row r="15" spans="1:22" ht="15.75" customHeight="1" x14ac:dyDescent="0.25">
      <c r="A15" s="110"/>
      <c r="B15" s="109"/>
      <c r="C15" s="30" t="s">
        <v>37</v>
      </c>
      <c r="D15" s="11">
        <v>390</v>
      </c>
      <c r="E15" s="11">
        <v>169</v>
      </c>
      <c r="F15" s="17">
        <v>390</v>
      </c>
      <c r="G15" s="17">
        <v>242</v>
      </c>
      <c r="H15" s="17">
        <v>37</v>
      </c>
      <c r="I15" s="17"/>
      <c r="J15" s="17">
        <v>111</v>
      </c>
      <c r="K15" s="17"/>
      <c r="L15" s="11">
        <v>107</v>
      </c>
      <c r="M15" s="25">
        <f t="shared" ref="M15:M17" si="5">L15/D15*100</f>
        <v>27.435897435897438</v>
      </c>
      <c r="N15" s="11">
        <v>57</v>
      </c>
      <c r="O15" s="17"/>
      <c r="P15" s="17"/>
      <c r="Q15" s="17">
        <v>93</v>
      </c>
      <c r="R15" s="25">
        <f>Q15/L15*100</f>
        <v>86.915887850467286</v>
      </c>
      <c r="S15" s="17">
        <v>14</v>
      </c>
      <c r="T15" s="25">
        <f>S15/L15*100</f>
        <v>13.084112149532709</v>
      </c>
      <c r="U15" s="17">
        <v>283</v>
      </c>
      <c r="V15" s="25">
        <f>U15/D15*100</f>
        <v>72.564102564102555</v>
      </c>
    </row>
    <row r="16" spans="1:22" x14ac:dyDescent="0.25">
      <c r="A16" s="110"/>
      <c r="B16" s="109"/>
      <c r="C16" s="30" t="s">
        <v>38</v>
      </c>
      <c r="D16" s="11">
        <v>42</v>
      </c>
      <c r="E16" s="11">
        <v>31</v>
      </c>
      <c r="F16" s="17">
        <v>42</v>
      </c>
      <c r="G16" s="17">
        <v>42</v>
      </c>
      <c r="H16" s="17"/>
      <c r="I16" s="17"/>
      <c r="J16" s="17"/>
      <c r="K16" s="17"/>
      <c r="L16" s="11">
        <v>26</v>
      </c>
      <c r="M16" s="25">
        <f t="shared" si="5"/>
        <v>61.904761904761905</v>
      </c>
      <c r="N16" s="11">
        <v>14</v>
      </c>
      <c r="O16" s="17"/>
      <c r="P16" s="17"/>
      <c r="Q16" s="17">
        <v>15</v>
      </c>
      <c r="R16" s="25">
        <f t="shared" ref="R16:R17" si="6">Q16/L16*100</f>
        <v>57.692307692307686</v>
      </c>
      <c r="S16" s="17">
        <v>11</v>
      </c>
      <c r="T16" s="25">
        <f t="shared" ref="T16:T17" si="7">S16/L16*100</f>
        <v>42.307692307692307</v>
      </c>
      <c r="U16" s="17">
        <v>16</v>
      </c>
      <c r="V16" s="25">
        <f t="shared" ref="V16:V17" si="8">U16/D16*100</f>
        <v>38.095238095238095</v>
      </c>
    </row>
    <row r="17" spans="1:22" x14ac:dyDescent="0.25">
      <c r="A17" s="110"/>
      <c r="B17" s="109"/>
      <c r="C17" s="30" t="s">
        <v>39</v>
      </c>
      <c r="D17" s="11">
        <v>10</v>
      </c>
      <c r="E17" s="11">
        <v>8</v>
      </c>
      <c r="F17" s="17">
        <v>10</v>
      </c>
      <c r="G17" s="17">
        <v>10</v>
      </c>
      <c r="H17" s="17"/>
      <c r="I17" s="17"/>
      <c r="J17" s="17"/>
      <c r="K17" s="17"/>
      <c r="L17" s="11">
        <v>10</v>
      </c>
      <c r="M17" s="25">
        <f t="shared" si="5"/>
        <v>100</v>
      </c>
      <c r="N17" s="11">
        <v>8</v>
      </c>
      <c r="O17" s="17"/>
      <c r="P17" s="17"/>
      <c r="Q17" s="17">
        <v>10</v>
      </c>
      <c r="R17" s="25">
        <f t="shared" si="6"/>
        <v>100</v>
      </c>
      <c r="S17" s="17"/>
      <c r="T17" s="25">
        <f t="shared" si="7"/>
        <v>0</v>
      </c>
      <c r="U17" s="17"/>
      <c r="V17" s="25">
        <f t="shared" si="8"/>
        <v>0</v>
      </c>
    </row>
    <row r="18" spans="1:22" x14ac:dyDescent="0.25">
      <c r="A18" s="110"/>
      <c r="B18" s="109"/>
      <c r="C18" s="28" t="s">
        <v>34</v>
      </c>
      <c r="D18" s="29">
        <f>SUM(D15:D17)</f>
        <v>442</v>
      </c>
      <c r="E18" s="29">
        <f t="shared" ref="E18:H18" si="9">SUM(E15:E17)</f>
        <v>208</v>
      </c>
      <c r="F18" s="29">
        <f t="shared" si="9"/>
        <v>442</v>
      </c>
      <c r="G18" s="29">
        <f t="shared" si="9"/>
        <v>294</v>
      </c>
      <c r="H18" s="29">
        <f t="shared" si="9"/>
        <v>37</v>
      </c>
      <c r="I18" s="29"/>
      <c r="J18" s="29">
        <f t="shared" ref="J18" si="10">SUM(J15:J17)</f>
        <v>111</v>
      </c>
      <c r="K18" s="29"/>
      <c r="L18" s="39">
        <f t="shared" ref="L18" si="11">SUM(L15:L17)</f>
        <v>143</v>
      </c>
      <c r="M18" s="24">
        <f>L18/D18*100</f>
        <v>32.352941176470587</v>
      </c>
      <c r="N18" s="29">
        <f t="shared" ref="N18" si="12">SUM(N15:N17)</f>
        <v>79</v>
      </c>
      <c r="O18" s="29"/>
      <c r="P18" s="29"/>
      <c r="Q18" s="29">
        <f t="shared" ref="Q18" si="13">SUM(Q15:Q17)</f>
        <v>118</v>
      </c>
      <c r="R18" s="24">
        <f>Q18/L18*100</f>
        <v>82.51748251748252</v>
      </c>
      <c r="S18" s="29">
        <f t="shared" ref="S18" si="14">SUM(S15:S17)</f>
        <v>25</v>
      </c>
      <c r="T18" s="24">
        <f>S18/L18*100</f>
        <v>17.482517482517483</v>
      </c>
      <c r="U18" s="29">
        <f t="shared" ref="U18" si="15">SUM(U15:U17)</f>
        <v>299</v>
      </c>
      <c r="V18" s="24">
        <f>U18/D18*100</f>
        <v>67.64705882352942</v>
      </c>
    </row>
    <row r="19" spans="1:22" x14ac:dyDescent="0.25">
      <c r="A19" s="110"/>
      <c r="B19" s="109"/>
      <c r="C19" s="35" t="s">
        <v>100</v>
      </c>
      <c r="D19" s="35">
        <f>D18+D13</f>
        <v>960</v>
      </c>
      <c r="E19" s="35">
        <f t="shared" ref="E19:U19" si="16">E18+E13</f>
        <v>489</v>
      </c>
      <c r="F19" s="35">
        <f t="shared" si="16"/>
        <v>960</v>
      </c>
      <c r="G19" s="35">
        <f t="shared" si="16"/>
        <v>736</v>
      </c>
      <c r="H19" s="35">
        <f t="shared" si="16"/>
        <v>38</v>
      </c>
      <c r="I19" s="35"/>
      <c r="J19" s="35">
        <f t="shared" si="16"/>
        <v>186</v>
      </c>
      <c r="K19" s="35"/>
      <c r="L19" s="35">
        <f t="shared" si="16"/>
        <v>335</v>
      </c>
      <c r="M19" s="36">
        <f>L19/D19*100</f>
        <v>34.895833333333329</v>
      </c>
      <c r="N19" s="35">
        <f t="shared" si="16"/>
        <v>205</v>
      </c>
      <c r="O19" s="35"/>
      <c r="P19" s="35"/>
      <c r="Q19" s="35">
        <f t="shared" si="16"/>
        <v>250</v>
      </c>
      <c r="R19" s="36">
        <f>Q19/L19*100</f>
        <v>74.626865671641795</v>
      </c>
      <c r="S19" s="35">
        <f t="shared" si="16"/>
        <v>85</v>
      </c>
      <c r="T19" s="36">
        <f>S19/L19*100</f>
        <v>25.373134328358208</v>
      </c>
      <c r="U19" s="35">
        <f t="shared" si="16"/>
        <v>625</v>
      </c>
      <c r="V19" s="36">
        <f>U19/D19*100</f>
        <v>65.104166666666657</v>
      </c>
    </row>
    <row r="22" spans="1:22" x14ac:dyDescent="0.25">
      <c r="P22" s="38"/>
    </row>
  </sheetData>
  <autoFilter ref="A5:V19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</autoFilter>
  <mergeCells count="35">
    <mergeCell ref="A9:A19"/>
    <mergeCell ref="A5:A8"/>
    <mergeCell ref="L5:N5"/>
    <mergeCell ref="D5:E5"/>
    <mergeCell ref="F5:K5"/>
    <mergeCell ref="C9:V9"/>
    <mergeCell ref="B5:B8"/>
    <mergeCell ref="T6:T8"/>
    <mergeCell ref="O5:T5"/>
    <mergeCell ref="U5:V5"/>
    <mergeCell ref="G7:G8"/>
    <mergeCell ref="H7:H8"/>
    <mergeCell ref="N6:N8"/>
    <mergeCell ref="O6:O8"/>
    <mergeCell ref="V6:V8"/>
    <mergeCell ref="F7:F8"/>
    <mergeCell ref="C14:V14"/>
    <mergeCell ref="B9:B19"/>
    <mergeCell ref="P6:P8"/>
    <mergeCell ref="R6:R8"/>
    <mergeCell ref="L6:L8"/>
    <mergeCell ref="C2:V2"/>
    <mergeCell ref="C4:V4"/>
    <mergeCell ref="C5:C8"/>
    <mergeCell ref="Q6:Q8"/>
    <mergeCell ref="S6:S8"/>
    <mergeCell ref="M6:M8"/>
    <mergeCell ref="D6:D8"/>
    <mergeCell ref="F6:I6"/>
    <mergeCell ref="J6:J8"/>
    <mergeCell ref="I7:I8"/>
    <mergeCell ref="E6:E8"/>
    <mergeCell ref="K6:K8"/>
    <mergeCell ref="U6:U8"/>
    <mergeCell ref="C3:V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zoomScaleNormal="100" workbookViewId="0">
      <pane xSplit="22" ySplit="6" topLeftCell="W7" activePane="bottomRight" state="frozen"/>
      <selection activeCell="E115" activeCellId="1" sqref="E177 E115"/>
      <selection pane="topRight" activeCell="E115" activeCellId="1" sqref="E177 E115"/>
      <selection pane="bottomLeft" activeCell="E115" activeCellId="1" sqref="E177 E115"/>
      <selection pane="bottomRight" activeCell="D15" sqref="D15"/>
    </sheetView>
  </sheetViews>
  <sheetFormatPr defaultRowHeight="15.75" x14ac:dyDescent="0.25"/>
  <cols>
    <col min="1" max="1" width="4.85546875" style="2" customWidth="1"/>
    <col min="2" max="2" width="26" style="2" customWidth="1"/>
    <col min="3" max="3" width="20.42578125" style="2" customWidth="1"/>
    <col min="4" max="10" width="9.28515625" style="2" bestFit="1" customWidth="1"/>
    <col min="11" max="11" width="8.28515625" style="2" customWidth="1"/>
    <col min="12" max="12" width="9.140625" style="2" customWidth="1"/>
    <col min="13" max="13" width="8.85546875" style="2" customWidth="1"/>
    <col min="14" max="17" width="9.28515625" style="2" bestFit="1" customWidth="1"/>
    <col min="18" max="18" width="13.7109375" style="2" bestFit="1" customWidth="1"/>
    <col min="19" max="19" width="9.28515625" style="2" bestFit="1" customWidth="1"/>
    <col min="20" max="20" width="10.7109375" style="2" customWidth="1"/>
    <col min="21" max="21" width="9.28515625" style="2" bestFit="1" customWidth="1"/>
    <col min="22" max="22" width="12.85546875" style="2" customWidth="1"/>
    <col min="23" max="27" width="9.28515625" style="2" bestFit="1" customWidth="1"/>
    <col min="28" max="28" width="9.28515625" style="2" customWidth="1"/>
    <col min="29" max="31" width="9.28515625" style="2" bestFit="1" customWidth="1"/>
    <col min="32" max="32" width="9.28515625" style="2" customWidth="1"/>
    <col min="33" max="33" width="9.28515625" style="2" bestFit="1" customWidth="1"/>
    <col min="34" max="34" width="9.28515625" style="2" customWidth="1"/>
    <col min="35" max="36" width="9.28515625" style="2" bestFit="1" customWidth="1"/>
    <col min="37" max="37" width="12.140625" style="2" customWidth="1"/>
    <col min="38" max="16384" width="9.140625" style="2"/>
  </cols>
  <sheetData>
    <row r="1" spans="1:37" x14ac:dyDescent="0.25">
      <c r="A1" s="7"/>
      <c r="B1" s="7"/>
      <c r="C1" s="56" t="s">
        <v>66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9"/>
      <c r="B2" s="9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37" ht="15.75" customHeight="1" x14ac:dyDescent="0.25">
      <c r="A4" s="64" t="s">
        <v>30</v>
      </c>
      <c r="B4" s="61" t="s">
        <v>52</v>
      </c>
      <c r="C4" s="55" t="s">
        <v>45</v>
      </c>
      <c r="D4" s="58" t="s">
        <v>1</v>
      </c>
      <c r="E4" s="58"/>
      <c r="F4" s="59" t="s">
        <v>2</v>
      </c>
      <c r="G4" s="59"/>
      <c r="H4" s="59"/>
      <c r="I4" s="59"/>
      <c r="J4" s="59"/>
      <c r="K4" s="59"/>
      <c r="L4" s="58" t="s">
        <v>3</v>
      </c>
      <c r="M4" s="58"/>
      <c r="N4" s="58"/>
      <c r="O4" s="59" t="s">
        <v>31</v>
      </c>
      <c r="P4" s="59"/>
      <c r="Q4" s="59"/>
      <c r="R4" s="59"/>
      <c r="S4" s="59"/>
      <c r="T4" s="59"/>
      <c r="U4" s="58" t="s">
        <v>4</v>
      </c>
      <c r="V4" s="58"/>
    </row>
    <row r="5" spans="1:37" x14ac:dyDescent="0.25">
      <c r="A5" s="65"/>
      <c r="B5" s="62"/>
      <c r="C5" s="55"/>
      <c r="D5" s="58" t="s">
        <v>8</v>
      </c>
      <c r="E5" s="58" t="s">
        <v>9</v>
      </c>
      <c r="F5" s="55" t="s">
        <v>10</v>
      </c>
      <c r="G5" s="55"/>
      <c r="H5" s="55"/>
      <c r="I5" s="55"/>
      <c r="J5" s="55" t="s">
        <v>11</v>
      </c>
      <c r="K5" s="55" t="s">
        <v>12</v>
      </c>
      <c r="L5" s="67" t="s">
        <v>8</v>
      </c>
      <c r="M5" s="77" t="s">
        <v>5</v>
      </c>
      <c r="N5" s="67" t="s">
        <v>13</v>
      </c>
      <c r="O5" s="55" t="s">
        <v>14</v>
      </c>
      <c r="P5" s="55" t="s">
        <v>15</v>
      </c>
      <c r="Q5" s="55" t="s">
        <v>16</v>
      </c>
      <c r="R5" s="55" t="s">
        <v>6</v>
      </c>
      <c r="S5" s="55" t="s">
        <v>17</v>
      </c>
      <c r="T5" s="55" t="s">
        <v>7</v>
      </c>
      <c r="U5" s="67" t="s">
        <v>8</v>
      </c>
      <c r="V5" s="67" t="s">
        <v>18</v>
      </c>
    </row>
    <row r="6" spans="1:37" ht="47.25" customHeight="1" x14ac:dyDescent="0.25">
      <c r="A6" s="65"/>
      <c r="B6" s="62"/>
      <c r="C6" s="55"/>
      <c r="D6" s="58"/>
      <c r="E6" s="58"/>
      <c r="F6" s="55" t="s">
        <v>8</v>
      </c>
      <c r="G6" s="55" t="s">
        <v>19</v>
      </c>
      <c r="H6" s="55" t="s">
        <v>20</v>
      </c>
      <c r="I6" s="55" t="s">
        <v>21</v>
      </c>
      <c r="J6" s="55"/>
      <c r="K6" s="55"/>
      <c r="L6" s="67"/>
      <c r="M6" s="78"/>
      <c r="N6" s="67"/>
      <c r="O6" s="55"/>
      <c r="P6" s="55"/>
      <c r="Q6" s="55"/>
      <c r="R6" s="55"/>
      <c r="S6" s="55"/>
      <c r="T6" s="55"/>
      <c r="U6" s="67"/>
      <c r="V6" s="67"/>
    </row>
    <row r="7" spans="1:37" x14ac:dyDescent="0.25">
      <c r="A7" s="66"/>
      <c r="B7" s="63"/>
      <c r="C7" s="55"/>
      <c r="D7" s="58"/>
      <c r="E7" s="58"/>
      <c r="F7" s="55"/>
      <c r="G7" s="55"/>
      <c r="H7" s="55"/>
      <c r="I7" s="55"/>
      <c r="J7" s="55"/>
      <c r="K7" s="55"/>
      <c r="L7" s="67"/>
      <c r="M7" s="79"/>
      <c r="N7" s="67"/>
      <c r="O7" s="55"/>
      <c r="P7" s="55"/>
      <c r="Q7" s="55"/>
      <c r="R7" s="55"/>
      <c r="S7" s="55"/>
      <c r="T7" s="55"/>
      <c r="U7" s="67"/>
      <c r="V7" s="67"/>
    </row>
    <row r="8" spans="1:37" ht="15.75" customHeight="1" x14ac:dyDescent="0.25">
      <c r="A8" s="47"/>
      <c r="B8" s="46"/>
      <c r="C8" s="80" t="s">
        <v>65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</row>
    <row r="9" spans="1:37" x14ac:dyDescent="0.25">
      <c r="A9" s="111">
        <v>1</v>
      </c>
      <c r="B9" s="117" t="s">
        <v>51</v>
      </c>
      <c r="C9" s="43" t="s">
        <v>23</v>
      </c>
      <c r="D9" s="11">
        <v>109</v>
      </c>
      <c r="E9" s="11">
        <v>65</v>
      </c>
      <c r="F9" s="17">
        <v>109</v>
      </c>
      <c r="G9" s="17">
        <v>92</v>
      </c>
      <c r="H9" s="17">
        <v>0</v>
      </c>
      <c r="I9" s="17">
        <v>0</v>
      </c>
      <c r="J9" s="17">
        <v>17</v>
      </c>
      <c r="K9" s="17">
        <v>0</v>
      </c>
      <c r="L9" s="11">
        <v>52</v>
      </c>
      <c r="M9" s="25">
        <f>L9/D9*100</f>
        <v>47.706422018348626</v>
      </c>
      <c r="N9" s="11">
        <v>38</v>
      </c>
      <c r="O9" s="17">
        <v>0</v>
      </c>
      <c r="P9" s="17">
        <v>0</v>
      </c>
      <c r="Q9" s="17">
        <v>38</v>
      </c>
      <c r="R9" s="25">
        <f>Q9/L9*100</f>
        <v>73.076923076923066</v>
      </c>
      <c r="S9" s="17">
        <v>14</v>
      </c>
      <c r="T9" s="25">
        <f>S9/L9*100</f>
        <v>26.923076923076923</v>
      </c>
      <c r="U9" s="11">
        <v>57</v>
      </c>
      <c r="V9" s="12">
        <f>U9/D9*100</f>
        <v>52.293577981651374</v>
      </c>
    </row>
    <row r="10" spans="1:37" x14ac:dyDescent="0.25">
      <c r="A10" s="112"/>
      <c r="B10" s="118"/>
      <c r="C10" s="41" t="s">
        <v>25</v>
      </c>
      <c r="D10" s="11">
        <v>21</v>
      </c>
      <c r="E10" s="11">
        <v>6</v>
      </c>
      <c r="F10" s="17">
        <v>21</v>
      </c>
      <c r="G10" s="17">
        <v>16</v>
      </c>
      <c r="H10" s="17">
        <v>0</v>
      </c>
      <c r="I10" s="17">
        <v>0</v>
      </c>
      <c r="J10" s="17">
        <v>5</v>
      </c>
      <c r="K10" s="17">
        <v>0</v>
      </c>
      <c r="L10" s="11">
        <v>12</v>
      </c>
      <c r="M10" s="25">
        <f t="shared" ref="M10:M15" si="0">L10/D10*100</f>
        <v>57.142857142857139</v>
      </c>
      <c r="N10" s="11">
        <v>5</v>
      </c>
      <c r="O10" s="17">
        <v>0</v>
      </c>
      <c r="P10" s="17">
        <v>0</v>
      </c>
      <c r="Q10" s="17">
        <v>8</v>
      </c>
      <c r="R10" s="25">
        <f t="shared" ref="R10:R15" si="1">Q10/L10*100</f>
        <v>66.666666666666657</v>
      </c>
      <c r="S10" s="17">
        <v>4</v>
      </c>
      <c r="T10" s="25">
        <f t="shared" ref="T10:T15" si="2">S10/L10*100</f>
        <v>33.333333333333329</v>
      </c>
      <c r="U10" s="11">
        <v>9</v>
      </c>
      <c r="V10" s="12">
        <f t="shared" ref="V10:V15" si="3">U10/D10*100</f>
        <v>42.857142857142854</v>
      </c>
    </row>
    <row r="11" spans="1:37" x14ac:dyDescent="0.25">
      <c r="A11" s="112"/>
      <c r="B11" s="118"/>
      <c r="C11" s="43" t="s">
        <v>24</v>
      </c>
      <c r="D11" s="11">
        <v>127</v>
      </c>
      <c r="E11" s="11">
        <v>74</v>
      </c>
      <c r="F11" s="17">
        <v>127</v>
      </c>
      <c r="G11" s="17">
        <v>107</v>
      </c>
      <c r="H11" s="17">
        <v>1</v>
      </c>
      <c r="I11" s="17">
        <v>0</v>
      </c>
      <c r="J11" s="17">
        <v>19</v>
      </c>
      <c r="K11" s="17">
        <v>0</v>
      </c>
      <c r="L11" s="11">
        <v>44</v>
      </c>
      <c r="M11" s="25">
        <f t="shared" si="0"/>
        <v>34.645669291338585</v>
      </c>
      <c r="N11" s="11">
        <v>21</v>
      </c>
      <c r="O11" s="17">
        <v>0</v>
      </c>
      <c r="P11" s="17">
        <v>0</v>
      </c>
      <c r="Q11" s="17">
        <v>27</v>
      </c>
      <c r="R11" s="25">
        <f t="shared" si="1"/>
        <v>61.363636363636367</v>
      </c>
      <c r="S11" s="17">
        <v>17</v>
      </c>
      <c r="T11" s="25">
        <f t="shared" si="2"/>
        <v>38.636363636363633</v>
      </c>
      <c r="U11" s="11">
        <v>83</v>
      </c>
      <c r="V11" s="12">
        <f t="shared" si="3"/>
        <v>65.354330708661408</v>
      </c>
    </row>
    <row r="12" spans="1:37" x14ac:dyDescent="0.25">
      <c r="A12" s="112"/>
      <c r="B12" s="118"/>
      <c r="C12" s="41" t="s">
        <v>26</v>
      </c>
      <c r="D12" s="11">
        <v>7</v>
      </c>
      <c r="E12" s="11">
        <v>3</v>
      </c>
      <c r="F12" s="17">
        <v>7</v>
      </c>
      <c r="G12" s="17">
        <v>5</v>
      </c>
      <c r="H12" s="17"/>
      <c r="I12" s="17"/>
      <c r="J12" s="17">
        <v>2</v>
      </c>
      <c r="K12" s="17"/>
      <c r="L12" s="11">
        <v>3</v>
      </c>
      <c r="M12" s="25">
        <f t="shared" si="0"/>
        <v>42.857142857142854</v>
      </c>
      <c r="N12" s="11">
        <v>2</v>
      </c>
      <c r="O12" s="17"/>
      <c r="P12" s="17"/>
      <c r="Q12" s="17">
        <v>2</v>
      </c>
      <c r="R12" s="25">
        <f t="shared" si="1"/>
        <v>66.666666666666657</v>
      </c>
      <c r="S12" s="17">
        <v>1</v>
      </c>
      <c r="T12" s="25">
        <f t="shared" si="2"/>
        <v>33.333333333333329</v>
      </c>
      <c r="U12" s="11">
        <v>4</v>
      </c>
      <c r="V12" s="12">
        <f t="shared" si="3"/>
        <v>57.142857142857139</v>
      </c>
    </row>
    <row r="13" spans="1:37" x14ac:dyDescent="0.25">
      <c r="A13" s="112"/>
      <c r="B13" s="118"/>
      <c r="C13" s="43" t="s">
        <v>27</v>
      </c>
      <c r="D13" s="11">
        <v>165</v>
      </c>
      <c r="E13" s="11">
        <v>97</v>
      </c>
      <c r="F13" s="17">
        <v>165</v>
      </c>
      <c r="G13" s="17">
        <v>146</v>
      </c>
      <c r="H13" s="17">
        <v>0</v>
      </c>
      <c r="I13" s="17">
        <v>0</v>
      </c>
      <c r="J13" s="17">
        <v>19</v>
      </c>
      <c r="K13" s="17">
        <v>0</v>
      </c>
      <c r="L13" s="11">
        <v>43</v>
      </c>
      <c r="M13" s="25">
        <f t="shared" si="0"/>
        <v>26.060606060606062</v>
      </c>
      <c r="N13" s="11">
        <v>39</v>
      </c>
      <c r="O13" s="17">
        <v>0</v>
      </c>
      <c r="P13" s="17">
        <v>0</v>
      </c>
      <c r="Q13" s="17">
        <v>31</v>
      </c>
      <c r="R13" s="25">
        <f t="shared" si="1"/>
        <v>72.093023255813947</v>
      </c>
      <c r="S13" s="17">
        <v>12</v>
      </c>
      <c r="T13" s="25">
        <f t="shared" si="2"/>
        <v>27.906976744186046</v>
      </c>
      <c r="U13" s="11">
        <v>122</v>
      </c>
      <c r="V13" s="12">
        <f t="shared" si="3"/>
        <v>73.939393939393938</v>
      </c>
    </row>
    <row r="14" spans="1:37" x14ac:dyDescent="0.25">
      <c r="A14" s="112"/>
      <c r="B14" s="118"/>
      <c r="C14" s="43" t="s">
        <v>22</v>
      </c>
      <c r="D14" s="11">
        <v>30</v>
      </c>
      <c r="E14" s="11">
        <v>10</v>
      </c>
      <c r="F14" s="17">
        <v>30</v>
      </c>
      <c r="G14" s="17">
        <v>25</v>
      </c>
      <c r="H14" s="17">
        <v>0</v>
      </c>
      <c r="I14" s="17">
        <v>0</v>
      </c>
      <c r="J14" s="17">
        <v>5</v>
      </c>
      <c r="K14" s="17">
        <v>0</v>
      </c>
      <c r="L14" s="11">
        <v>12</v>
      </c>
      <c r="M14" s="25">
        <f t="shared" si="0"/>
        <v>40</v>
      </c>
      <c r="N14" s="11">
        <v>6</v>
      </c>
      <c r="O14" s="17">
        <v>0</v>
      </c>
      <c r="P14" s="17">
        <v>0</v>
      </c>
      <c r="Q14" s="17">
        <v>9</v>
      </c>
      <c r="R14" s="25">
        <f t="shared" si="1"/>
        <v>75</v>
      </c>
      <c r="S14" s="17">
        <v>3</v>
      </c>
      <c r="T14" s="25">
        <f t="shared" si="2"/>
        <v>25</v>
      </c>
      <c r="U14" s="11">
        <v>18</v>
      </c>
      <c r="V14" s="12">
        <f t="shared" si="3"/>
        <v>60</v>
      </c>
    </row>
    <row r="15" spans="1:37" ht="31.5" x14ac:dyDescent="0.25">
      <c r="A15" s="112"/>
      <c r="B15" s="118"/>
      <c r="C15" s="43" t="s">
        <v>28</v>
      </c>
      <c r="D15" s="11">
        <v>59</v>
      </c>
      <c r="E15" s="11">
        <v>26</v>
      </c>
      <c r="F15" s="17">
        <v>59</v>
      </c>
      <c r="G15" s="17">
        <v>51</v>
      </c>
      <c r="H15" s="17">
        <v>0</v>
      </c>
      <c r="I15" s="17">
        <v>0</v>
      </c>
      <c r="J15" s="17">
        <v>8</v>
      </c>
      <c r="K15" s="17">
        <v>0</v>
      </c>
      <c r="L15" s="11">
        <v>26</v>
      </c>
      <c r="M15" s="25">
        <f t="shared" si="0"/>
        <v>44.067796610169488</v>
      </c>
      <c r="N15" s="11">
        <v>15</v>
      </c>
      <c r="O15" s="17">
        <v>0</v>
      </c>
      <c r="P15" s="17">
        <v>0</v>
      </c>
      <c r="Q15" s="17">
        <v>17</v>
      </c>
      <c r="R15" s="25">
        <f t="shared" si="1"/>
        <v>65.384615384615387</v>
      </c>
      <c r="S15" s="17">
        <v>9</v>
      </c>
      <c r="T15" s="25">
        <f t="shared" si="2"/>
        <v>34.615384615384613</v>
      </c>
      <c r="U15" s="11">
        <v>33</v>
      </c>
      <c r="V15" s="12">
        <f t="shared" si="3"/>
        <v>55.932203389830505</v>
      </c>
      <c r="X15" s="2" t="s">
        <v>32</v>
      </c>
    </row>
    <row r="16" spans="1:37" x14ac:dyDescent="0.25">
      <c r="A16" s="112"/>
      <c r="B16" s="118"/>
      <c r="C16" s="44" t="s">
        <v>34</v>
      </c>
      <c r="D16" s="45">
        <f>SUM(D9:D15)</f>
        <v>518</v>
      </c>
      <c r="E16" s="45">
        <f t="shared" ref="E16:U16" si="4">SUM(E9:E15)</f>
        <v>281</v>
      </c>
      <c r="F16" s="45">
        <f t="shared" si="4"/>
        <v>518</v>
      </c>
      <c r="G16" s="45">
        <f t="shared" si="4"/>
        <v>442</v>
      </c>
      <c r="H16" s="45">
        <f t="shared" si="4"/>
        <v>1</v>
      </c>
      <c r="I16" s="45">
        <f t="shared" si="4"/>
        <v>0</v>
      </c>
      <c r="J16" s="45">
        <f t="shared" si="4"/>
        <v>75</v>
      </c>
      <c r="K16" s="45">
        <f t="shared" si="4"/>
        <v>0</v>
      </c>
      <c r="L16" s="45">
        <f t="shared" si="4"/>
        <v>192</v>
      </c>
      <c r="M16" s="24">
        <f>L16/D16*100</f>
        <v>37.065637065637063</v>
      </c>
      <c r="N16" s="45">
        <f t="shared" si="4"/>
        <v>126</v>
      </c>
      <c r="O16" s="45">
        <f t="shared" si="4"/>
        <v>0</v>
      </c>
      <c r="P16" s="45">
        <f t="shared" si="4"/>
        <v>0</v>
      </c>
      <c r="Q16" s="45">
        <f t="shared" si="4"/>
        <v>132</v>
      </c>
      <c r="R16" s="24">
        <f>Q16/L16*100</f>
        <v>68.75</v>
      </c>
      <c r="S16" s="45">
        <f t="shared" si="4"/>
        <v>60</v>
      </c>
      <c r="T16" s="45">
        <f>S16/L16*100</f>
        <v>31.25</v>
      </c>
      <c r="U16" s="45">
        <f t="shared" si="4"/>
        <v>326</v>
      </c>
      <c r="V16" s="24">
        <f>U16/D16*100</f>
        <v>62.93436293436293</v>
      </c>
    </row>
    <row r="17" spans="1:22" x14ac:dyDescent="0.25">
      <c r="A17" s="112"/>
      <c r="B17" s="118"/>
      <c r="C17" s="89" t="s">
        <v>64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</row>
    <row r="18" spans="1:22" x14ac:dyDescent="0.25">
      <c r="A18" s="112"/>
      <c r="B18" s="118"/>
      <c r="C18" s="40" t="s">
        <v>33</v>
      </c>
      <c r="D18" s="15">
        <f>СХ_и_ВЕТ_БАК!E28+СХ_и_ВЕТ_МАГ!E25+СХ_и_ВЕТ_ДОК!E23</f>
        <v>442</v>
      </c>
      <c r="E18" s="15">
        <f>СХ_и_ВЕТ_БАК!F28+СХ_и_ВЕТ_МАГ!F25+СХ_и_ВЕТ_ДОК!F23</f>
        <v>208</v>
      </c>
      <c r="F18" s="48">
        <f>СХ_и_ВЕТ_БАК!G28+СХ_и_ВЕТ_МАГ!G25+СХ_и_ВЕТ_ДОК!G23</f>
        <v>442</v>
      </c>
      <c r="G18" s="48">
        <f>СХ_и_ВЕТ_БАК!H28+СХ_и_ВЕТ_МАГ!H25+СХ_и_ВЕТ_ДОК!H23</f>
        <v>294</v>
      </c>
      <c r="H18" s="48">
        <f>СХ_и_ВЕТ_БАК!I28+СХ_и_ВЕТ_МАГ!I25+СХ_и_ВЕТ_ДОК!I23</f>
        <v>37</v>
      </c>
      <c r="I18" s="48">
        <f>СХ_и_ВЕТ_БАК!J28+СХ_и_ВЕТ_МАГ!J25+СХ_и_ВЕТ_ДОК!J23</f>
        <v>0</v>
      </c>
      <c r="J18" s="48">
        <f>СХ_и_ВЕТ_БАК!K28+СХ_и_ВЕТ_МАГ!K25+СХ_и_ВЕТ_ДОК!K23</f>
        <v>111</v>
      </c>
      <c r="K18" s="48">
        <f>СХ_и_ВЕТ_БАК!L28+СХ_и_ВЕТ_МАГ!L25+СХ_и_ВЕТ_ДОК!L23</f>
        <v>0</v>
      </c>
      <c r="L18" s="15">
        <f>СХ_и_ВЕТ_БАК!M28+СХ_и_ВЕТ_МАГ!M25+СХ_и_ВЕТ_ДОК!M23</f>
        <v>143</v>
      </c>
      <c r="M18" s="12">
        <f t="shared" ref="M18" si="5">L18/D18*100</f>
        <v>32.352941176470587</v>
      </c>
      <c r="N18" s="15">
        <f>СХ_и_ВЕТ_БАК!O28+СХ_и_ВЕТ_МАГ!O25+СХ_и_ВЕТ_ДОК!O23</f>
        <v>77</v>
      </c>
      <c r="O18" s="15">
        <f>СХ_и_ВЕТ_БАК!P28+СХ_и_ВЕТ_МАГ!P25+СХ_и_ВЕТ_ДОК!P23</f>
        <v>0</v>
      </c>
      <c r="P18" s="15">
        <f>СХ_и_ВЕТ_БАК!Q28+СХ_и_ВЕТ_МАГ!Q25+СХ_и_ВЕТ_ДОК!Q23</f>
        <v>0</v>
      </c>
      <c r="Q18" s="15">
        <f>СХ_и_ВЕТ_БАК!R28+СХ_и_ВЕТ_МАГ!R25+СХ_и_ВЕТ_ДОК!R23</f>
        <v>118</v>
      </c>
      <c r="R18" s="25">
        <f t="shared" ref="R18" si="6">Q18/L18*100</f>
        <v>82.51748251748252</v>
      </c>
      <c r="S18" s="15">
        <f>СХ_и_ВЕТ_БАК!T28+СХ_и_ВЕТ_МАГ!T25+СХ_и_ВЕТ_ДОК!T23</f>
        <v>25</v>
      </c>
      <c r="T18" s="25">
        <f>S18/L18*100</f>
        <v>17.482517482517483</v>
      </c>
      <c r="U18" s="15">
        <f>СХ_и_ВЕТ_БАК!V28+СХ_и_ВЕТ_МАГ!V25+СХ_и_ВЕТ_ДОК!V23</f>
        <v>299</v>
      </c>
      <c r="V18" s="12">
        <f t="shared" ref="V18" si="7">U18/D18*100</f>
        <v>67.64705882352942</v>
      </c>
    </row>
    <row r="19" spans="1:22" x14ac:dyDescent="0.25">
      <c r="A19" s="113"/>
      <c r="B19" s="119"/>
      <c r="C19" s="42" t="s">
        <v>100</v>
      </c>
      <c r="D19" s="35">
        <f>D18+D16</f>
        <v>960</v>
      </c>
      <c r="E19" s="35">
        <f>E18+E16</f>
        <v>489</v>
      </c>
      <c r="F19" s="35">
        <f>F18+F16</f>
        <v>960</v>
      </c>
      <c r="G19" s="35">
        <f>G18+G16</f>
        <v>736</v>
      </c>
      <c r="H19" s="35">
        <f>H18+H16</f>
        <v>38</v>
      </c>
      <c r="I19" s="35"/>
      <c r="J19" s="35">
        <f>J18+J16</f>
        <v>186</v>
      </c>
      <c r="K19" s="35"/>
      <c r="L19" s="35">
        <f>L18+L16</f>
        <v>335</v>
      </c>
      <c r="M19" s="36">
        <f>L19/D19*100</f>
        <v>34.895833333333329</v>
      </c>
      <c r="N19" s="35">
        <f>N18+N16</f>
        <v>203</v>
      </c>
      <c r="O19" s="35"/>
      <c r="P19" s="35"/>
      <c r="Q19" s="35">
        <f>Q18+Q16</f>
        <v>250</v>
      </c>
      <c r="R19" s="36">
        <f>Q19/L19*100</f>
        <v>74.626865671641795</v>
      </c>
      <c r="S19" s="35">
        <f>S18+S16</f>
        <v>85</v>
      </c>
      <c r="T19" s="36">
        <f>S19/L19*100</f>
        <v>25.373134328358208</v>
      </c>
      <c r="U19" s="35">
        <f>U18+U16</f>
        <v>625</v>
      </c>
      <c r="V19" s="36">
        <f>U19/D19*100</f>
        <v>65.104166666666657</v>
      </c>
    </row>
  </sheetData>
  <autoFilter ref="A4:V7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</autoFilter>
  <mergeCells count="35">
    <mergeCell ref="K5:K7"/>
    <mergeCell ref="P5:P7"/>
    <mergeCell ref="Q5:Q7"/>
    <mergeCell ref="F5:I5"/>
    <mergeCell ref="U5:U7"/>
    <mergeCell ref="V5:V7"/>
    <mergeCell ref="A9:A19"/>
    <mergeCell ref="C8:V8"/>
    <mergeCell ref="C17:V17"/>
    <mergeCell ref="B9:B19"/>
    <mergeCell ref="F6:F7"/>
    <mergeCell ref="G6:G7"/>
    <mergeCell ref="H6:H7"/>
    <mergeCell ref="I6:I7"/>
    <mergeCell ref="O5:O7"/>
    <mergeCell ref="L5:L7"/>
    <mergeCell ref="M5:M7"/>
    <mergeCell ref="N5:N7"/>
    <mergeCell ref="J5:J7"/>
    <mergeCell ref="R5:R7"/>
    <mergeCell ref="S5:S7"/>
    <mergeCell ref="T5:T7"/>
    <mergeCell ref="C1:V1"/>
    <mergeCell ref="C2:V2"/>
    <mergeCell ref="A3:V3"/>
    <mergeCell ref="A4:A7"/>
    <mergeCell ref="B4:B7"/>
    <mergeCell ref="C4:C7"/>
    <mergeCell ref="D4:E4"/>
    <mergeCell ref="F4:K4"/>
    <mergeCell ref="L4:N4"/>
    <mergeCell ref="O4:T4"/>
    <mergeCell ref="U4:V4"/>
    <mergeCell ref="D5:D7"/>
    <mergeCell ref="E5:E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ВЫПУСК</vt:lpstr>
      <vt:lpstr>СХ_и_ВЕТ_БАК</vt:lpstr>
      <vt:lpstr>СХ_и_ВЕТ_МАГ</vt:lpstr>
      <vt:lpstr>СХ_и_ВЕТ_ДОК</vt:lpstr>
      <vt:lpstr>ОБЩЕЕ по уровным</vt:lpstr>
      <vt:lpstr>СВОДНЫЙ</vt:lpstr>
      <vt:lpstr>ВЫПУСК!Область_печати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2025-01-13T10:43:35Z</dcterms:modified>
</cp:coreProperties>
</file>